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51" activeTab="1"/>
  </bookViews>
  <sheets>
    <sheet name="стр.1" sheetId="1" r:id="rId1"/>
    <sheet name=" МБУЗ ЦГБ с филиалами" sheetId="2" r:id="rId2"/>
  </sheets>
  <definedNames>
    <definedName name="Excel_BuiltIn_Print_Area_6_1" localSheetId="1">' МБУЗ ЦГБ с филиалами'!$A$1:$FE$369</definedName>
    <definedName name="Excel_BuiltIn_Print_Area_6_1">#REF!</definedName>
    <definedName name="_xlnm.Print_Area" localSheetId="1">' МБУЗ ЦГБ с филиалами'!$A$1:$FE$369</definedName>
    <definedName name="_xlnm.Print_Area" localSheetId="0">'стр.1'!$A$1:$FE$27</definedName>
  </definedNames>
  <calcPr fullCalcOnLoad="1"/>
</workbook>
</file>

<file path=xl/sharedStrings.xml><?xml version="1.0" encoding="utf-8"?>
<sst xmlns="http://schemas.openxmlformats.org/spreadsheetml/2006/main" count="1379" uniqueCount="189">
  <si>
    <t>Наименование показателя</t>
  </si>
  <si>
    <t>в том числе:</t>
  </si>
  <si>
    <t>Раздел</t>
  </si>
  <si>
    <t>Подраздел</t>
  </si>
  <si>
    <t>Целевая статья</t>
  </si>
  <si>
    <t>Вид расходов</t>
  </si>
  <si>
    <t>КОСГУ</t>
  </si>
  <si>
    <t>Всего</t>
  </si>
  <si>
    <t>В том числе</t>
  </si>
  <si>
    <t>по лицевым счетам, открытым
в органах, осуществляющих ведение лицевых счетов учреждений</t>
  </si>
  <si>
    <t>по счетам, открытым
в кредитных организациях</t>
  </si>
  <si>
    <t>Остаток средств на начало планируемого года *</t>
  </si>
  <si>
    <t>субсидии бюджетным учреждениям, работающим в системе обязательного медицинского страхования, на реализацию областной долгосрочной целевой программы "Развитие здравоохранения Ростовской области  на 2010-2014 годы"</t>
  </si>
  <si>
    <t>09</t>
  </si>
  <si>
    <t>01</t>
  </si>
  <si>
    <t>0960100</t>
  </si>
  <si>
    <t>001</t>
  </si>
  <si>
    <t>225</t>
  </si>
  <si>
    <t>310</t>
  </si>
  <si>
    <t>0960200</t>
  </si>
  <si>
    <t>226</t>
  </si>
  <si>
    <t>02</t>
  </si>
  <si>
    <t>средства ОМС</t>
  </si>
  <si>
    <t>5051702</t>
  </si>
  <si>
    <t>211</t>
  </si>
  <si>
    <t>212</t>
  </si>
  <si>
    <t>213</t>
  </si>
  <si>
    <t>340</t>
  </si>
  <si>
    <t>целевые средства по региональной программе модернизации здравоохранения РО в части внедрения стандартов и повышения доступности амбулаторной медицинской помощи</t>
  </si>
  <si>
    <t>средства по содержанию учреждения здравоохранения РО</t>
  </si>
  <si>
    <t>средства, поступившие на проведение дополнительной диспансеризации работающих граждан</t>
  </si>
  <si>
    <t>средства, поступившие на проведение диспансеризации пребывающих в стационарных учреждениях детей-сирот и детей, находящихся в трудной жизненной ситуации</t>
  </si>
  <si>
    <t>средства, поступившие на финансовое обеспечение оказания дополнительной медицинской помощи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 и медицинскими сестрами врачей общей практики (семейных врачей).</t>
  </si>
  <si>
    <t>Поступления, всего:</t>
  </si>
  <si>
    <t>субсидии бюджетным учреждениям работающим в системе обязательного медицинского страхования, на реализацию областной долгосрочной целевой программы "Развитие здравоохранения Ростовской области  на 2010-2014 годы"</t>
  </si>
  <si>
    <t>субсидии бюджетным учреждениям работающим в системе обязательного медицинского страхования, на реализацию  долгосрочной целевой программы "Энергосбережение и повышение энергетической эффективности на территории города Азова на 2011-2014гг"</t>
  </si>
  <si>
    <t>Стационарная медицинская помощь</t>
  </si>
  <si>
    <t>5220507</t>
  </si>
  <si>
    <t>241</t>
  </si>
  <si>
    <t>7951802</t>
  </si>
  <si>
    <t>7951803</t>
  </si>
  <si>
    <t>Амбулаторная помощь</t>
  </si>
  <si>
    <t>5220515</t>
  </si>
  <si>
    <t>7951400</t>
  </si>
  <si>
    <t xml:space="preserve">Медицинская помощь в дневных стационарах всех типов
</t>
  </si>
  <si>
    <t>03</t>
  </si>
  <si>
    <t xml:space="preserve">Скорая медицинская помощь
</t>
  </si>
  <si>
    <t>04</t>
  </si>
  <si>
    <t>5201800</t>
  </si>
  <si>
    <t>7951801</t>
  </si>
  <si>
    <t>безвозмездные поступления</t>
  </si>
  <si>
    <t>поступления от пеней, штрафов</t>
  </si>
  <si>
    <t>210</t>
  </si>
  <si>
    <t>226.7.3</t>
  </si>
  <si>
    <t>226.7.4</t>
  </si>
  <si>
    <t>310.1.3</t>
  </si>
  <si>
    <t>340.1.1</t>
  </si>
  <si>
    <t>340.1.2</t>
  </si>
  <si>
    <t>340.1.6</t>
  </si>
  <si>
    <t>340.1.7</t>
  </si>
  <si>
    <t>340.1.8</t>
  </si>
  <si>
    <t>340.1.9</t>
  </si>
  <si>
    <t>внедрения стандартов</t>
  </si>
  <si>
    <t>0960300</t>
  </si>
  <si>
    <t>повышения доступности амбулаторной медицинской помощи</t>
  </si>
  <si>
    <t>5220500</t>
  </si>
  <si>
    <t>220</t>
  </si>
  <si>
    <t>290</t>
  </si>
  <si>
    <t>5202100</t>
  </si>
  <si>
    <t>поступления от реализации ценных бумаг</t>
  </si>
  <si>
    <t>Расходы (выплаты), всего:</t>
  </si>
  <si>
    <t>оплата труда и начисления на выплаты по оплате труда</t>
  </si>
  <si>
    <t>0000000</t>
  </si>
  <si>
    <t>00</t>
  </si>
  <si>
    <t>5052100</t>
  </si>
  <si>
    <t>услуги связи</t>
  </si>
  <si>
    <t>221</t>
  </si>
  <si>
    <t xml:space="preserve"> услуги связи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</si>
  <si>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</si>
  <si>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</si>
  <si>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</si>
  <si>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</si>
  <si>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</si>
  <si>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</si>
  <si>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</si>
  <si>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</si>
  <si>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</si>
  <si>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</si>
  <si>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</si>
  <si>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</si>
  <si>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увеличение стоимости нематериальных активов</t>
  </si>
  <si>
    <t>приобретение ценных бумаг</t>
  </si>
  <si>
    <t>иные выплаты</t>
  </si>
  <si>
    <t>Остаток средств на конец планируемого года **</t>
  </si>
  <si>
    <t>Расходы (выплаты) за счет средств консолидированного бюджета, всего:</t>
  </si>
  <si>
    <t>Медицинская помощь в дневных стационарах всех типов</t>
  </si>
  <si>
    <t>Скорая медицинская помощь</t>
  </si>
  <si>
    <t>Расходы (выплаты) за счет средств, полученных от предпринимательской и иной приносящей доход деятельности, всего:</t>
  </si>
  <si>
    <t>Расходы  за счет средств, полученных от безвозмездных поступлений всего:</t>
  </si>
  <si>
    <t>Расходы  за счет средств, полученных от пеней, штрафов всего:</t>
  </si>
  <si>
    <t>Расходы средств поступивших от оказания медицинских услуг в системе ОМС согласно установленным объемам медицинской помощи по Территориальной программе ОМС, всего:</t>
  </si>
  <si>
    <t>Расходы поступивших целевых средств по региональной программе модернизации здравоохранения РО в части внедрения стандартов и повышения доступности амбулаторной медицинской помощи, всего:</t>
  </si>
  <si>
    <t>Расходы, поступившие на финансирование краткосрочных целевых мероприятий по содержанию областных государственных и муниципальных учреждений здравоохранения, оказывающих медицинские услуги в системе ОМС, всего:</t>
  </si>
  <si>
    <t xml:space="preserve"> Расходы, поступившие на финансовое обеспечение расходов, связанных с проведением  диспансеризации пребывающих в стационарных учреждениях детей-сирот и детей, находящихся в трудной жизненной ситуации, всего:</t>
  </si>
  <si>
    <t>Расходы, поступившие на финансовое обеспечение расходов, связанных с проведением дополнительной диспансеризации работающих граждан всего:</t>
  </si>
  <si>
    <t>5052400</t>
  </si>
  <si>
    <t>*</t>
  </si>
  <si>
    <t>Указывается планируемый остаток средств на начало планируемого года.</t>
  </si>
  <si>
    <t>**</t>
  </si>
  <si>
    <t>Указывается планируемый остаток средств на конец планируемого года.</t>
  </si>
  <si>
    <t>Руководитель учреждения</t>
  </si>
  <si>
    <t xml:space="preserve">В.В. Бридковский </t>
  </si>
  <si>
    <t>(подпись)</t>
  </si>
  <si>
    <t>(расшифровка подписи)</t>
  </si>
  <si>
    <t>М.П.</t>
  </si>
  <si>
    <t>Руководитель финансово-экономической службы</t>
  </si>
  <si>
    <t>Т.Б. Субботина</t>
  </si>
  <si>
    <t>Ответственный исполнитель</t>
  </si>
  <si>
    <t>начальник  ПЭО</t>
  </si>
  <si>
    <t>Н.А. Пузыренко</t>
  </si>
  <si>
    <t>8(863)42-4-17-89</t>
  </si>
  <si>
    <t>(должность)</t>
  </si>
  <si>
    <t>(телефон)</t>
  </si>
  <si>
    <t>«</t>
  </si>
  <si>
    <t>»</t>
  </si>
  <si>
    <t xml:space="preserve"> г.</t>
  </si>
  <si>
    <t>(дата)</t>
  </si>
  <si>
    <t>предыдуший план</t>
  </si>
  <si>
    <t>Расходы, поступившие на финансовое обеспечение оказания дополнительной медицинской помощи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</t>
  </si>
  <si>
    <t>Показатели по поступлениям и расходам (выплатам) МБУЗ ЦГБ г. Азова (на 01.01.2013)</t>
  </si>
  <si>
    <t xml:space="preserve">целевые субсидии </t>
  </si>
  <si>
    <t>13</t>
  </si>
  <si>
    <t>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лиц осуществляется на платной основе, а также поступлений от иной приносящей доход деятельности</t>
  </si>
  <si>
    <t>Коммунальные услуги</t>
  </si>
  <si>
    <t>Арендная плата за пользование имуществом</t>
  </si>
  <si>
    <t>Работы услуги по содержанию имущества</t>
  </si>
  <si>
    <t>Прочие расходы</t>
  </si>
  <si>
    <t>Услуги связи</t>
  </si>
  <si>
    <t>Транспортные слуги</t>
  </si>
  <si>
    <t>накладные расходы всего:</t>
  </si>
  <si>
    <t>базовые расходы всего:</t>
  </si>
  <si>
    <t xml:space="preserve">в том числе на финансирование филиала МБУЗ ЦГБ ГБ 1 
</t>
  </si>
  <si>
    <t xml:space="preserve">в том числе на финансирование филиала МБУЗ ЦГБ РД </t>
  </si>
  <si>
    <t xml:space="preserve">в том числе на финансирование филиала МБУЗ ЦГБ ГБ  </t>
  </si>
  <si>
    <t xml:space="preserve">в том числе на финансирование филиала МБУЗ ЦГБ РД  </t>
  </si>
  <si>
    <t xml:space="preserve">в том числе на финансирование филиала МБУЗ ЦГБ ГБ 1 </t>
  </si>
  <si>
    <t>611</t>
  </si>
  <si>
    <t>Приложение № 2а</t>
  </si>
  <si>
    <t>к Приказу Министерства здравоохранения РО</t>
  </si>
  <si>
    <t xml:space="preserve"> и ТФОМС Ростовской области</t>
  </si>
  <si>
    <t xml:space="preserve">от                    № </t>
  </si>
  <si>
    <t>СОГЛАСОВАНО</t>
  </si>
  <si>
    <t>УТВЕРЖДАЮ</t>
  </si>
  <si>
    <t>Первый заместитель директора</t>
  </si>
  <si>
    <t>Мэр города Азова</t>
  </si>
  <si>
    <t>ТФОМС Ростовской области</t>
  </si>
  <si>
    <t xml:space="preserve">                                         Н.В.Моисеенко</t>
  </si>
  <si>
    <t xml:space="preserve">                    С.Л. Бездольный</t>
  </si>
  <si>
    <t>(Ф.И.О.)</t>
  </si>
  <si>
    <t>(дата утверждения)</t>
  </si>
  <si>
    <t>ПЛАН ФИНАНСОВО-ХОЗЯЙСТВЕННОЙ ДЕЯТЕЛЬНОСТИ</t>
  </si>
  <si>
    <t xml:space="preserve"> МУНИЦИПАЛЬНЫХ БЮДЖЕТНЫХ УЧРЕЖДЕНИЙ, РАБОТАЮЩИХ В СИСТЕМЕ ОБЯЗАТЕЛЬНОГО</t>
  </si>
  <si>
    <t xml:space="preserve"> МЕДИЦИНСКОГО СТРАХОВАНИЯ</t>
  </si>
  <si>
    <t>НА 20</t>
  </si>
  <si>
    <t xml:space="preserve"> ГОД</t>
  </si>
  <si>
    <t>От «</t>
  </si>
  <si>
    <t>Наименование учреждения</t>
  </si>
  <si>
    <t>Муниципальное бюджетное учреждение 
здравоохранения "Центральная городская больница"</t>
  </si>
  <si>
    <t>форма по ОКУД</t>
  </si>
  <si>
    <t>0606010</t>
  </si>
  <si>
    <t>Наименование органа, осуществляющего</t>
  </si>
  <si>
    <t>Администрация г. Азова Ростовской области</t>
  </si>
  <si>
    <t>по ОКПО</t>
  </si>
  <si>
    <t>05175402</t>
  </si>
  <si>
    <t>функции и полномочия учредителя</t>
  </si>
  <si>
    <t>Глава по БК</t>
  </si>
  <si>
    <t>902</t>
  </si>
  <si>
    <t>Адрес фактического местонахождения</t>
  </si>
  <si>
    <t>346782, Ростовская область, г.Азова, ул. Измайлова 58</t>
  </si>
  <si>
    <t>по ОКАТО</t>
  </si>
  <si>
    <t>60404000000</t>
  </si>
  <si>
    <t>Идентификационный номер налогоплательщика (ИНН)</t>
  </si>
  <si>
    <t>6140011772</t>
  </si>
  <si>
    <t>по ОКЕИ</t>
  </si>
  <si>
    <t>383</t>
  </si>
  <si>
    <t>Код причины постановки на учет (КПП)</t>
  </si>
  <si>
    <t>614001001</t>
  </si>
  <si>
    <t>по ОКВ</t>
  </si>
  <si>
    <t>Единица измерения: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</si>
</sst>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"/>
    <numFmt numFmtId="166" formatCode="#,###.00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left"/>
    </xf>
    <xf numFmtId="0" fontId="19" fillId="0" borderId="11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left" wrapText="1"/>
    </xf>
    <xf numFmtId="0" fontId="19" fillId="0" borderId="13" xfId="0" applyNumberFormat="1" applyFont="1" applyFill="1" applyBorder="1" applyAlignment="1">
      <alignment horizontal="left"/>
    </xf>
    <xf numFmtId="0" fontId="19" fillId="0" borderId="14" xfId="0" applyNumberFormat="1" applyFont="1" applyFill="1" applyBorder="1" applyAlignment="1">
      <alignment horizontal="left" wrapText="1"/>
    </xf>
    <xf numFmtId="0" fontId="19" fillId="0" borderId="15" xfId="0" applyNumberFormat="1" applyFont="1" applyFill="1" applyBorder="1" applyAlignment="1">
      <alignment horizontal="left" wrapText="1"/>
    </xf>
    <xf numFmtId="49" fontId="19" fillId="0" borderId="13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4" fontId="19" fillId="0" borderId="13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Alignment="1">
      <alignment horizontal="center"/>
    </xf>
    <xf numFmtId="4" fontId="19" fillId="0" borderId="15" xfId="0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>
      <alignment horizontal="left"/>
    </xf>
    <xf numFmtId="0" fontId="20" fillId="0" borderId="16" xfId="0" applyNumberFormat="1" applyFont="1" applyFill="1" applyBorder="1" applyAlignment="1">
      <alignment horizontal="left"/>
    </xf>
    <xf numFmtId="0" fontId="19" fillId="0" borderId="17" xfId="0" applyNumberFormat="1" applyFont="1" applyFill="1" applyBorder="1" applyAlignment="1">
      <alignment horizontal="left" wrapText="1"/>
    </xf>
    <xf numFmtId="49" fontId="19" fillId="0" borderId="11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4" fontId="19" fillId="0" borderId="17" xfId="0" applyNumberFormat="1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left" vertical="top"/>
    </xf>
    <xf numFmtId="4" fontId="20" fillId="0" borderId="0" xfId="0" applyNumberFormat="1" applyFont="1" applyFill="1" applyBorder="1" applyAlignment="1">
      <alignment horizontal="left"/>
    </xf>
    <xf numFmtId="173" fontId="19" fillId="0" borderId="0" xfId="0" applyNumberFormat="1" applyFont="1" applyFill="1" applyBorder="1" applyAlignment="1">
      <alignment horizontal="left"/>
    </xf>
    <xf numFmtId="4" fontId="19" fillId="0" borderId="18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4" fontId="20" fillId="0" borderId="19" xfId="0" applyNumberFormat="1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 horizontal="left" wrapText="1"/>
    </xf>
    <xf numFmtId="0" fontId="20" fillId="0" borderId="18" xfId="0" applyNumberFormat="1" applyFont="1" applyFill="1" applyBorder="1" applyAlignment="1">
      <alignment horizontal="center"/>
    </xf>
    <xf numFmtId="4" fontId="20" fillId="0" borderId="18" xfId="0" applyNumberFormat="1" applyFont="1" applyFill="1" applyBorder="1" applyAlignment="1">
      <alignment horizontal="center"/>
    </xf>
    <xf numFmtId="0" fontId="20" fillId="0" borderId="20" xfId="0" applyNumberFormat="1" applyFont="1" applyFill="1" applyBorder="1" applyAlignment="1">
      <alignment horizontal="left" wrapText="1"/>
    </xf>
    <xf numFmtId="49" fontId="20" fillId="0" borderId="18" xfId="0" applyNumberFormat="1" applyFont="1" applyFill="1" applyBorder="1" applyAlignment="1">
      <alignment horizontal="center"/>
    </xf>
    <xf numFmtId="4" fontId="24" fillId="0" borderId="18" xfId="0" applyNumberFormat="1" applyFont="1" applyFill="1" applyBorder="1" applyAlignment="1">
      <alignment horizontal="center"/>
    </xf>
    <xf numFmtId="4" fontId="19" fillId="0" borderId="19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left" wrapText="1"/>
    </xf>
    <xf numFmtId="0" fontId="19" fillId="0" borderId="11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4" fontId="19" fillId="0" borderId="17" xfId="0" applyNumberFormat="1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165" fontId="1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left" wrapText="1"/>
    </xf>
    <xf numFmtId="0" fontId="20" fillId="0" borderId="10" xfId="0" applyNumberFormat="1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wrapText="1"/>
    </xf>
    <xf numFmtId="0" fontId="20" fillId="0" borderId="19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166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167" fontId="19" fillId="0" borderId="10" xfId="0" applyNumberFormat="1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horizontal="right"/>
    </xf>
    <xf numFmtId="49" fontId="19" fillId="0" borderId="22" xfId="0" applyNumberFormat="1" applyFont="1" applyFill="1" applyBorder="1" applyAlignment="1">
      <alignment horizontal="left"/>
    </xf>
    <xf numFmtId="49" fontId="19" fillId="0" borderId="22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 vertical="top"/>
    </xf>
    <xf numFmtId="4" fontId="19" fillId="0" borderId="0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/>
    </xf>
    <xf numFmtId="0" fontId="25" fillId="0" borderId="0" xfId="0" applyNumberFormat="1" applyFont="1" applyBorder="1" applyAlignment="1">
      <alignment horizontal="left" wrapText="1"/>
    </xf>
    <xf numFmtId="0" fontId="25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0" fontId="27" fillId="0" borderId="14" xfId="0" applyNumberFormat="1" applyFont="1" applyBorder="1" applyAlignment="1">
      <alignment horizontal="center" vertical="top"/>
    </xf>
    <xf numFmtId="0" fontId="27" fillId="0" borderId="0" xfId="0" applyNumberFormat="1" applyFont="1" applyBorder="1" applyAlignment="1">
      <alignment horizontal="left" vertical="top"/>
    </xf>
    <xf numFmtId="0" fontId="19" fillId="0" borderId="0" xfId="0" applyNumberFormat="1" applyFont="1" applyBorder="1" applyAlignment="1">
      <alignment horizontal="right"/>
    </xf>
    <xf numFmtId="49" fontId="19" fillId="0" borderId="22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 vertical="top"/>
    </xf>
    <xf numFmtId="0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 vertical="top" wrapText="1"/>
    </xf>
    <xf numFmtId="0" fontId="28" fillId="0" borderId="0" xfId="0" applyNumberFormat="1" applyFont="1" applyBorder="1" applyAlignment="1">
      <alignment horizontal="center" vertical="top" wrapText="1"/>
    </xf>
    <xf numFmtId="0" fontId="28" fillId="0" borderId="0" xfId="0" applyNumberFormat="1" applyFont="1" applyBorder="1" applyAlignment="1">
      <alignment horizontal="left"/>
    </xf>
    <xf numFmtId="0" fontId="28" fillId="0" borderId="0" xfId="0" applyNumberFormat="1" applyFont="1" applyBorder="1" applyAlignment="1">
      <alignment horizontal="right"/>
    </xf>
    <xf numFmtId="49" fontId="28" fillId="0" borderId="22" xfId="0" applyNumberFormat="1" applyFont="1" applyBorder="1" applyAlignment="1">
      <alignment horizontal="left"/>
    </xf>
    <xf numFmtId="49" fontId="19" fillId="0" borderId="22" xfId="0" applyNumberFormat="1" applyFont="1" applyBorder="1" applyAlignment="1">
      <alignment horizontal="left"/>
    </xf>
    <xf numFmtId="0" fontId="19" fillId="0" borderId="22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/>
    </xf>
    <xf numFmtId="0" fontId="19" fillId="0" borderId="17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 wrapText="1"/>
    </xf>
    <xf numFmtId="49" fontId="19" fillId="0" borderId="17" xfId="0" applyNumberFormat="1" applyFont="1" applyBorder="1" applyAlignment="1">
      <alignment horizontal="center"/>
    </xf>
    <xf numFmtId="0" fontId="19" fillId="0" borderId="14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7"/>
  <sheetViews>
    <sheetView view="pageBreakPreview" zoomScaleSheetLayoutView="100" workbookViewId="0" topLeftCell="A7">
      <selection activeCell="T12" sqref="T12:AU12"/>
    </sheetView>
  </sheetViews>
  <sheetFormatPr defaultColWidth="0.875" defaultRowHeight="12.75"/>
  <cols>
    <col min="1" max="62" width="0.875" style="104" customWidth="1"/>
    <col min="63" max="63" width="1.625" style="104" customWidth="1"/>
    <col min="64" max="123" width="0.875" style="104" customWidth="1"/>
    <col min="124" max="124" width="2.25390625" style="104" customWidth="1"/>
    <col min="125" max="160" width="0.875" style="104" customWidth="1"/>
    <col min="161" max="161" width="2.00390625" style="104" customWidth="1"/>
    <col min="162" max="16384" width="0.875" style="104" customWidth="1"/>
  </cols>
  <sheetData>
    <row r="1" spans="1:118" s="103" customFormat="1" ht="4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DN1" s="103" t="s">
        <v>147</v>
      </c>
    </row>
    <row r="2" s="103" customFormat="1" ht="11.25" customHeight="1" hidden="1">
      <c r="DN2" s="103" t="s">
        <v>148</v>
      </c>
    </row>
    <row r="3" s="103" customFormat="1" ht="11.25" customHeight="1">
      <c r="DN3" s="103" t="s">
        <v>149</v>
      </c>
    </row>
    <row r="4" s="103" customFormat="1" ht="11.25" customHeight="1">
      <c r="DN4" s="103" t="s">
        <v>150</v>
      </c>
    </row>
    <row r="5" ht="12" customHeight="1"/>
    <row r="6" ht="15" customHeight="1">
      <c r="FE6" s="105"/>
    </row>
    <row r="7" ht="12" customHeight="1"/>
    <row r="8" spans="1:161" s="107" customFormat="1" ht="15.75">
      <c r="A8" s="106" t="s">
        <v>151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DK8" s="106" t="s">
        <v>152</v>
      </c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</row>
    <row r="9" spans="1:161" ht="13.5" customHeight="1">
      <c r="A9" s="108" t="s">
        <v>153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DK9" s="108" t="s">
        <v>154</v>
      </c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</row>
    <row r="10" spans="1:161" ht="13.5" customHeight="1">
      <c r="A10" s="109" t="s">
        <v>155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</row>
    <row r="11" spans="1:161" ht="13.5" customHeight="1">
      <c r="A11" s="110" t="s">
        <v>156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DK11" s="110" t="s">
        <v>157</v>
      </c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</row>
    <row r="12" spans="1:161" s="112" customFormat="1" ht="13.5" customHeight="1">
      <c r="A12" s="111" t="s">
        <v>112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T12" s="111" t="s">
        <v>158</v>
      </c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DK12" s="111" t="s">
        <v>112</v>
      </c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D12" s="111" t="s">
        <v>158</v>
      </c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</row>
    <row r="13" spans="1:150" ht="15.75">
      <c r="A13" s="113" t="s">
        <v>123</v>
      </c>
      <c r="B13" s="113"/>
      <c r="C13" s="114"/>
      <c r="D13" s="114"/>
      <c r="E13" s="114"/>
      <c r="F13" s="114"/>
      <c r="G13" s="108" t="s">
        <v>124</v>
      </c>
      <c r="H13" s="108"/>
      <c r="I13" s="108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DK13" s="113" t="s">
        <v>123</v>
      </c>
      <c r="DL13" s="113"/>
      <c r="DM13" s="114"/>
      <c r="DN13" s="114"/>
      <c r="DO13" s="114"/>
      <c r="DP13" s="114"/>
      <c r="DQ13" s="108" t="s">
        <v>124</v>
      </c>
      <c r="DR13" s="108"/>
      <c r="DS13" s="108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</row>
    <row r="14" spans="1:150" ht="15.75">
      <c r="A14" s="115" t="s">
        <v>159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DK14" s="115" t="s">
        <v>159</v>
      </c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</row>
    <row r="16" spans="1:256" s="117" customFormat="1" ht="16.5">
      <c r="A16" s="116" t="s">
        <v>160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  <c r="IV16" s="104"/>
    </row>
    <row r="17" spans="1:256" s="117" customFormat="1" ht="16.5">
      <c r="A17" s="116" t="s">
        <v>161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  <c r="IV17" s="104"/>
    </row>
    <row r="18" spans="1:256" s="119" customFormat="1" ht="25.5" customHeight="1">
      <c r="A18" s="118" t="s">
        <v>162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</row>
    <row r="19" spans="79:84" s="120" customFormat="1" ht="16.5">
      <c r="CA19" s="121" t="s">
        <v>163</v>
      </c>
      <c r="CB19" s="122" t="s">
        <v>131</v>
      </c>
      <c r="CC19" s="122"/>
      <c r="CD19" s="122"/>
      <c r="CE19" s="122"/>
      <c r="CF19" s="120" t="s">
        <v>164</v>
      </c>
    </row>
    <row r="20" spans="65:99" ht="18" customHeight="1">
      <c r="BM20" s="105" t="s">
        <v>165</v>
      </c>
      <c r="BN20" s="114"/>
      <c r="BO20" s="114"/>
      <c r="BP20" s="114"/>
      <c r="BQ20" s="114"/>
      <c r="BR20" s="108" t="s">
        <v>124</v>
      </c>
      <c r="BS20" s="108"/>
      <c r="BT20" s="108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3">
        <v>20</v>
      </c>
      <c r="CN20" s="113"/>
      <c r="CO20" s="113"/>
      <c r="CP20" s="113"/>
      <c r="CQ20" s="123"/>
      <c r="CR20" s="123"/>
      <c r="CS20" s="123"/>
      <c r="CT20" s="123"/>
      <c r="CU20" s="104" t="s">
        <v>125</v>
      </c>
    </row>
    <row r="21" spans="1:161" ht="30.75" customHeight="1">
      <c r="A21" s="104" t="s">
        <v>166</v>
      </c>
      <c r="BL21" s="124" t="s">
        <v>167</v>
      </c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EK21" s="105"/>
      <c r="EL21" s="105"/>
      <c r="EM21" s="105"/>
      <c r="EN21" s="105"/>
      <c r="EO21" s="105" t="s">
        <v>168</v>
      </c>
      <c r="EQ21" s="125" t="s">
        <v>169</v>
      </c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</row>
    <row r="22" spans="1:161" ht="24" customHeight="1">
      <c r="A22" s="104" t="s">
        <v>170</v>
      </c>
      <c r="BL22" s="126" t="s">
        <v>171</v>
      </c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EK22" s="105"/>
      <c r="EL22" s="105"/>
      <c r="EM22" s="105"/>
      <c r="EN22" s="105"/>
      <c r="EO22" s="105" t="s">
        <v>172</v>
      </c>
      <c r="EQ22" s="127" t="s">
        <v>173</v>
      </c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</row>
    <row r="23" spans="1:161" ht="16.5" customHeight="1">
      <c r="A23" s="104" t="s">
        <v>174</v>
      </c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EK23" s="105"/>
      <c r="EL23" s="105"/>
      <c r="EM23" s="105"/>
      <c r="EN23" s="105"/>
      <c r="EO23" s="105" t="s">
        <v>175</v>
      </c>
      <c r="EQ23" s="125" t="s">
        <v>176</v>
      </c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</row>
    <row r="24" spans="1:161" ht="24" customHeight="1">
      <c r="A24" s="104" t="s">
        <v>177</v>
      </c>
      <c r="BL24" s="128" t="s">
        <v>178</v>
      </c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EK24" s="105"/>
      <c r="EL24" s="105"/>
      <c r="EM24" s="105"/>
      <c r="EN24" s="105"/>
      <c r="EO24" s="105" t="s">
        <v>179</v>
      </c>
      <c r="EQ24" s="125" t="s">
        <v>180</v>
      </c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</row>
    <row r="25" spans="1:161" ht="24" customHeight="1">
      <c r="A25" s="104" t="s">
        <v>181</v>
      </c>
      <c r="BL25" s="129" t="s">
        <v>182</v>
      </c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EK25" s="105"/>
      <c r="EL25" s="105"/>
      <c r="EM25" s="105"/>
      <c r="EN25" s="105"/>
      <c r="EO25" s="105" t="s">
        <v>183</v>
      </c>
      <c r="EQ25" s="125" t="s">
        <v>184</v>
      </c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</row>
    <row r="26" spans="1:161" ht="18" customHeight="1">
      <c r="A26" s="104" t="s">
        <v>185</v>
      </c>
      <c r="BL26" s="129" t="s">
        <v>186</v>
      </c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EK26" s="105"/>
      <c r="EL26" s="105"/>
      <c r="EM26" s="105"/>
      <c r="EN26" s="105"/>
      <c r="EO26" s="105" t="s">
        <v>187</v>
      </c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</row>
    <row r="27" spans="1:161" ht="18" customHeight="1">
      <c r="A27" s="104" t="s">
        <v>188</v>
      </c>
      <c r="EK27" s="105"/>
      <c r="EL27" s="105"/>
      <c r="EM27" s="105"/>
      <c r="EN27" s="105"/>
      <c r="EO27" s="105"/>
      <c r="EP27" s="105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</row>
  </sheetData>
  <sheetProtection selectLockedCells="1" selectUnlockedCells="1"/>
  <mergeCells count="42">
    <mergeCell ref="A10:AU10"/>
    <mergeCell ref="DK10:FE10"/>
    <mergeCell ref="A8:AU8"/>
    <mergeCell ref="DK8:FE8"/>
    <mergeCell ref="A9:AU9"/>
    <mergeCell ref="DK9:FE9"/>
    <mergeCell ref="A11:AU11"/>
    <mergeCell ref="DK11:FE11"/>
    <mergeCell ref="A12:R12"/>
    <mergeCell ref="T12:AU12"/>
    <mergeCell ref="DK12:EB12"/>
    <mergeCell ref="ED12:FE12"/>
    <mergeCell ref="A16:FE16"/>
    <mergeCell ref="A17:FE17"/>
    <mergeCell ref="A13:B13"/>
    <mergeCell ref="C13:F13"/>
    <mergeCell ref="G13:I13"/>
    <mergeCell ref="J13:AJ13"/>
    <mergeCell ref="DK13:DL13"/>
    <mergeCell ref="DM13:DP13"/>
    <mergeCell ref="DQ13:DS13"/>
    <mergeCell ref="DT13:ET13"/>
    <mergeCell ref="A14:AJ14"/>
    <mergeCell ref="DK14:ET14"/>
    <mergeCell ref="BL24:DU24"/>
    <mergeCell ref="EQ24:FE24"/>
    <mergeCell ref="A18:FE18"/>
    <mergeCell ref="CB19:CE19"/>
    <mergeCell ref="BN20:BQ20"/>
    <mergeCell ref="BR20:BT20"/>
    <mergeCell ref="BU20:CL20"/>
    <mergeCell ref="CM20:CP20"/>
    <mergeCell ref="CQ20:CT20"/>
    <mergeCell ref="BL21:DU21"/>
    <mergeCell ref="EQ21:FE21"/>
    <mergeCell ref="BL22:DU23"/>
    <mergeCell ref="EQ22:FE22"/>
    <mergeCell ref="EQ23:FE23"/>
    <mergeCell ref="BL25:DU25"/>
    <mergeCell ref="EQ25:FE25"/>
    <mergeCell ref="BL26:DU26"/>
    <mergeCell ref="EQ26:FE26"/>
  </mergeCells>
  <printOptions/>
  <pageMargins left="0.5902777777777778" right="0.5118055555555555" top="0.7875" bottom="0.39375" header="0.5118055555555555" footer="0.5118055555555555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369"/>
  <sheetViews>
    <sheetView tabSelected="1" view="pageBreakPreview" zoomScale="75" zoomScaleNormal="75" zoomScaleSheetLayoutView="75" workbookViewId="0" topLeftCell="A310">
      <selection activeCell="C368" sqref="C368:G368"/>
    </sheetView>
  </sheetViews>
  <sheetFormatPr defaultColWidth="0.875" defaultRowHeight="12.75"/>
  <cols>
    <col min="1" max="1" width="1.25" style="1" customWidth="1"/>
    <col min="2" max="36" width="0.875" style="1" customWidth="1"/>
    <col min="37" max="37" width="17.25390625" style="1" customWidth="1"/>
    <col min="38" max="38" width="2.625" style="1" customWidth="1"/>
    <col min="39" max="121" width="0.875" style="1" customWidth="1"/>
    <col min="122" max="122" width="5.375" style="1" customWidth="1"/>
    <col min="123" max="166" width="0.875" style="1" customWidth="1"/>
    <col min="167" max="167" width="18.75390625" style="1" customWidth="1"/>
    <col min="168" max="172" width="0.875" style="1" customWidth="1"/>
    <col min="173" max="173" width="18.625" style="1" customWidth="1"/>
    <col min="174" max="174" width="15.75390625" style="1" customWidth="1"/>
    <col min="175" max="16384" width="0.875" style="1" customWidth="1"/>
  </cols>
  <sheetData>
    <row r="1" spans="1:256" s="3" customFormat="1" ht="15.75" customHeight="1">
      <c r="A1" s="2"/>
      <c r="B1" s="75" t="s">
        <v>129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ht="13.5" customHeight="1"/>
    <row r="3" spans="1:256" s="4" customFormat="1" ht="15.75" customHeight="1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 t="s">
        <v>2</v>
      </c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 t="s">
        <v>3</v>
      </c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 t="s">
        <v>4</v>
      </c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 t="s">
        <v>5</v>
      </c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 t="s">
        <v>6</v>
      </c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 t="s">
        <v>7</v>
      </c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 t="s">
        <v>8</v>
      </c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4" customFormat="1" ht="144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9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 t="s">
        <v>10</v>
      </c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164" ht="30.75" customHeight="1">
      <c r="A5" s="77" t="s">
        <v>11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9">
        <f>DD6+DD7+DD12+DD13+DD19+DD20+DD21+DD22+DD23</f>
        <v>820876.4500000001</v>
      </c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>
        <f>DD5</f>
        <v>820876.4500000001</v>
      </c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74"/>
      <c r="FG5" s="74"/>
      <c r="FH5" s="74"/>
    </row>
    <row r="6" spans="1:161" ht="96" customHeight="1">
      <c r="A6" s="58" t="s">
        <v>12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7">
        <v>555208.93</v>
      </c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76">
        <f>DD6</f>
        <v>555208.93</v>
      </c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</row>
    <row r="7" spans="1:161" ht="15.75" customHeight="1">
      <c r="A7" s="58" t="s">
        <v>130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7">
        <v>0</v>
      </c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>
        <f>DD7</f>
        <v>0</v>
      </c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</row>
    <row r="8" spans="1:161" ht="12.75" customHeight="1" hidden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5" t="s">
        <v>13</v>
      </c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 t="s">
        <v>14</v>
      </c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 t="s">
        <v>15</v>
      </c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 t="s">
        <v>16</v>
      </c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 t="s">
        <v>17</v>
      </c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7">
        <v>2601430.58</v>
      </c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>
        <v>2601430.58</v>
      </c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</row>
    <row r="9" spans="1:161" ht="12.75" customHeight="1" hidden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5" t="s">
        <v>13</v>
      </c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 t="s">
        <v>14</v>
      </c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 t="s">
        <v>15</v>
      </c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 t="s">
        <v>16</v>
      </c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 t="s">
        <v>18</v>
      </c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7">
        <v>4991000</v>
      </c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>
        <v>4991000</v>
      </c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</row>
    <row r="10" spans="1:161" ht="12.75" customHeight="1" hidden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5" t="s">
        <v>13</v>
      </c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 t="s">
        <v>14</v>
      </c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 t="s">
        <v>19</v>
      </c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 t="s">
        <v>16</v>
      </c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 t="s">
        <v>20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7">
        <v>2233900</v>
      </c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>
        <v>2233900</v>
      </c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</row>
    <row r="11" spans="1:161" ht="12.75" customHeight="1" hidden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5" t="s">
        <v>13</v>
      </c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 t="s">
        <v>21</v>
      </c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 t="s">
        <v>19</v>
      </c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 t="s">
        <v>16</v>
      </c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 t="s">
        <v>18</v>
      </c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7">
        <v>771300</v>
      </c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>
        <v>771300</v>
      </c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</row>
    <row r="12" spans="1:161" ht="114.75" customHeight="1">
      <c r="A12" s="58" t="s">
        <v>132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7">
        <v>265667.52</v>
      </c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>
        <f aca="true" t="shared" si="0" ref="DS12:DS24">DD12</f>
        <v>265667.52</v>
      </c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</row>
    <row r="13" spans="1:161" ht="16.5" customHeight="1">
      <c r="A13" s="58" t="s">
        <v>22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7">
        <v>0</v>
      </c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>
        <f t="shared" si="0"/>
        <v>0</v>
      </c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</row>
    <row r="14" spans="1:161" ht="12.75" customHeight="1" hidden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5" t="s">
        <v>13</v>
      </c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 t="s">
        <v>14</v>
      </c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 t="s">
        <v>23</v>
      </c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6">
        <v>323</v>
      </c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5" t="s">
        <v>24</v>
      </c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7">
        <v>3648429.43</v>
      </c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>
        <f t="shared" si="0"/>
        <v>3648429.43</v>
      </c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</row>
    <row r="15" spans="1:161" ht="12.75" customHeight="1" hidden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5" t="s">
        <v>13</v>
      </c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 t="s">
        <v>14</v>
      </c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 t="s">
        <v>23</v>
      </c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6">
        <v>323</v>
      </c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5" t="s">
        <v>25</v>
      </c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7">
        <v>2537.09</v>
      </c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>
        <f t="shared" si="0"/>
        <v>2537.09</v>
      </c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</row>
    <row r="16" spans="1:161" ht="12.75" customHeight="1" hidden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5" t="s">
        <v>13</v>
      </c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 t="s">
        <v>14</v>
      </c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 t="s">
        <v>23</v>
      </c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6">
        <v>323</v>
      </c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5" t="s">
        <v>26</v>
      </c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7">
        <v>888010.42</v>
      </c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>
        <f t="shared" si="0"/>
        <v>888010.42</v>
      </c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</row>
    <row r="17" spans="1:161" ht="12.75" customHeight="1" hidden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5" t="s">
        <v>13</v>
      </c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 t="s">
        <v>14</v>
      </c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 t="s">
        <v>23</v>
      </c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6">
        <v>323</v>
      </c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5" t="s">
        <v>18</v>
      </c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7">
        <v>20400</v>
      </c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>
        <f t="shared" si="0"/>
        <v>20400</v>
      </c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</row>
    <row r="18" spans="1:161" ht="12.75" customHeight="1" hidden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5" t="s">
        <v>13</v>
      </c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 t="s">
        <v>14</v>
      </c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 t="s">
        <v>23</v>
      </c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6">
        <v>323</v>
      </c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5" t="s">
        <v>27</v>
      </c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7">
        <v>1856966.05</v>
      </c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>
        <f t="shared" si="0"/>
        <v>1856966.05</v>
      </c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</row>
    <row r="19" spans="1:161" ht="99" customHeight="1" hidden="1">
      <c r="A19" s="58" t="s">
        <v>28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7">
        <v>0</v>
      </c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>
        <f t="shared" si="0"/>
        <v>0</v>
      </c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</row>
    <row r="20" spans="1:161" ht="32.25" customHeight="1" hidden="1">
      <c r="A20" s="58" t="s">
        <v>29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7">
        <v>0</v>
      </c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>
        <f t="shared" si="0"/>
        <v>0</v>
      </c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</row>
    <row r="21" spans="1:161" ht="54" customHeight="1" hidden="1">
      <c r="A21" s="58" t="s">
        <v>30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7">
        <v>0</v>
      </c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>
        <f t="shared" si="0"/>
        <v>0</v>
      </c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</row>
    <row r="22" spans="1:161" ht="90" customHeight="1" hidden="1">
      <c r="A22" s="58" t="s">
        <v>31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7">
        <v>0</v>
      </c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>
        <f t="shared" si="0"/>
        <v>0</v>
      </c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</row>
    <row r="23" spans="1:161" ht="208.5" customHeight="1" hidden="1">
      <c r="A23" s="58" t="s">
        <v>32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7">
        <v>0</v>
      </c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>
        <f t="shared" si="0"/>
        <v>0</v>
      </c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</row>
    <row r="24" spans="1:172" s="5" customFormat="1" ht="15" customHeight="1">
      <c r="A24" s="78" t="s">
        <v>33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59">
        <f>DD26+DD27+DD47+DD50+DD51+DD52+DD53+DD87+DD95+DD100+DD101+DD102</f>
        <v>482473053.1</v>
      </c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>
        <f t="shared" si="0"/>
        <v>482473053.1</v>
      </c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K24" s="70"/>
      <c r="FL24" s="71"/>
      <c r="FM24" s="71"/>
      <c r="FN24" s="71"/>
      <c r="FO24" s="71"/>
      <c r="FP24" s="71"/>
    </row>
    <row r="25" spans="1:161" s="5" customFormat="1" ht="15" customHeight="1">
      <c r="A25" s="78" t="s">
        <v>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</row>
    <row r="26" spans="1:161" ht="90.75" customHeight="1">
      <c r="A26" s="58" t="s">
        <v>34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7">
        <f>11447300-8541200+93500</f>
        <v>2999600</v>
      </c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>
        <f aca="true" t="shared" si="1" ref="DS26:DS57">DD26</f>
        <v>2999600</v>
      </c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</row>
    <row r="27" spans="1:161" ht="99" customHeight="1">
      <c r="A27" s="58" t="s">
        <v>35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7">
        <f>296000-93500</f>
        <v>202500</v>
      </c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>
        <f t="shared" si="1"/>
        <v>202500</v>
      </c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</row>
    <row r="28" spans="1:161" ht="12.75" customHeight="1" hidden="1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5" t="s">
        <v>13</v>
      </c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 t="s">
        <v>14</v>
      </c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7">
        <f>DD29+DD30+DD31</f>
        <v>13197800</v>
      </c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>
        <f t="shared" si="1"/>
        <v>13197800</v>
      </c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</row>
    <row r="29" spans="1:161" ht="12.75" customHeight="1" hidden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5" t="s">
        <v>13</v>
      </c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 t="s">
        <v>14</v>
      </c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 t="s">
        <v>37</v>
      </c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6">
        <v>611</v>
      </c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5" t="s">
        <v>38</v>
      </c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7">
        <v>126200</v>
      </c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>
        <f t="shared" si="1"/>
        <v>126200</v>
      </c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</row>
    <row r="30" spans="1:161" ht="12.75" customHeight="1" hidden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5" t="s">
        <v>13</v>
      </c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 t="s">
        <v>14</v>
      </c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 t="s">
        <v>39</v>
      </c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6">
        <v>611</v>
      </c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5" t="s">
        <v>38</v>
      </c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7">
        <f>793900+330600</f>
        <v>1124500</v>
      </c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>
        <f t="shared" si="1"/>
        <v>1124500</v>
      </c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</row>
    <row r="31" spans="1:161" ht="12.75" customHeight="1" hidden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5" t="s">
        <v>13</v>
      </c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 t="s">
        <v>14</v>
      </c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 t="s">
        <v>40</v>
      </c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6">
        <v>611</v>
      </c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5" t="s">
        <v>38</v>
      </c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7">
        <v>11947100</v>
      </c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>
        <f t="shared" si="1"/>
        <v>11947100</v>
      </c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</row>
    <row r="32" spans="1:161" ht="12.75" customHeight="1" hidden="1">
      <c r="A32" s="58" t="s">
        <v>41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5" t="s">
        <v>13</v>
      </c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 t="s">
        <v>21</v>
      </c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7">
        <f>DD33+DD35+DD36+DD37+DD34</f>
        <v>16467200</v>
      </c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>
        <f t="shared" si="1"/>
        <v>16467200</v>
      </c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</row>
    <row r="33" spans="1:161" ht="12.75" customHeight="1" hidden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5" t="s">
        <v>13</v>
      </c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 t="s">
        <v>21</v>
      </c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 t="s">
        <v>37</v>
      </c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6">
        <v>611</v>
      </c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5" t="s">
        <v>38</v>
      </c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7">
        <v>164500</v>
      </c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>
        <f t="shared" si="1"/>
        <v>164500</v>
      </c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</row>
    <row r="34" spans="1:161" ht="12.75" customHeight="1" hidden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5" t="s">
        <v>13</v>
      </c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 t="s">
        <v>21</v>
      </c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 t="s">
        <v>42</v>
      </c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6">
        <v>611</v>
      </c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5" t="s">
        <v>38</v>
      </c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7">
        <v>5265500</v>
      </c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>
        <f t="shared" si="1"/>
        <v>5265500</v>
      </c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</row>
    <row r="35" spans="1:161" ht="12.75" customHeight="1" hidden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5" t="s">
        <v>13</v>
      </c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 t="s">
        <v>21</v>
      </c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 t="s">
        <v>43</v>
      </c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6">
        <v>611</v>
      </c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5" t="s">
        <v>38</v>
      </c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7">
        <f>118900</f>
        <v>118900</v>
      </c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>
        <f t="shared" si="1"/>
        <v>118900</v>
      </c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</row>
    <row r="36" spans="1:161" ht="12.75" customHeight="1" hidden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5" t="s">
        <v>13</v>
      </c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 t="s">
        <v>21</v>
      </c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 t="s">
        <v>39</v>
      </c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6">
        <v>611</v>
      </c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5" t="s">
        <v>38</v>
      </c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7">
        <f>1927300+61500</f>
        <v>1988800</v>
      </c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>
        <f t="shared" si="1"/>
        <v>1988800</v>
      </c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</row>
    <row r="37" spans="1:161" ht="12.75" customHeight="1" hidden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5" t="s">
        <v>13</v>
      </c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 t="s">
        <v>21</v>
      </c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 t="s">
        <v>40</v>
      </c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6">
        <v>611</v>
      </c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5" t="s">
        <v>38</v>
      </c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7">
        <v>8929500</v>
      </c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>
        <f t="shared" si="1"/>
        <v>8929500</v>
      </c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</row>
    <row r="38" spans="1:161" ht="12.75" customHeight="1" hidden="1">
      <c r="A38" s="81" t="s">
        <v>44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55" t="s">
        <v>13</v>
      </c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 t="s">
        <v>45</v>
      </c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7">
        <f>DD39+DD40</f>
        <v>431000</v>
      </c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>
        <f t="shared" si="1"/>
        <v>431000</v>
      </c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</row>
    <row r="39" spans="1:161" ht="12.75" customHeight="1" hidden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5" t="s">
        <v>13</v>
      </c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 t="s">
        <v>45</v>
      </c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 t="s">
        <v>37</v>
      </c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6">
        <v>611</v>
      </c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5" t="s">
        <v>38</v>
      </c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7">
        <v>2500</v>
      </c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>
        <f t="shared" si="1"/>
        <v>2500</v>
      </c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</row>
    <row r="40" spans="1:161" ht="12.75" customHeight="1" hidden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5" t="s">
        <v>13</v>
      </c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 t="s">
        <v>45</v>
      </c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 t="s">
        <v>40</v>
      </c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6">
        <v>611</v>
      </c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5" t="s">
        <v>38</v>
      </c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7">
        <v>428500</v>
      </c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>
        <f t="shared" si="1"/>
        <v>428500</v>
      </c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</row>
    <row r="41" spans="1:161" ht="12.75" customHeight="1" hidden="1">
      <c r="A41" s="58" t="s">
        <v>46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5" t="s">
        <v>13</v>
      </c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 t="s">
        <v>47</v>
      </c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7">
        <f>DD43+DD45+DD46+DD42+DD44</f>
        <v>35685000</v>
      </c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>
        <f t="shared" si="1"/>
        <v>35685000</v>
      </c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</row>
    <row r="42" spans="1:161" ht="12.75" customHeight="1" hidden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5" t="s">
        <v>13</v>
      </c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 t="s">
        <v>47</v>
      </c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 t="s">
        <v>48</v>
      </c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6">
        <v>611</v>
      </c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5" t="s">
        <v>38</v>
      </c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7">
        <v>3249800</v>
      </c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>
        <f t="shared" si="1"/>
        <v>3249800</v>
      </c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</row>
    <row r="43" spans="1:161" ht="12.75" customHeight="1" hidden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5" t="s">
        <v>13</v>
      </c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 t="s">
        <v>47</v>
      </c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 t="s">
        <v>37</v>
      </c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6">
        <v>611</v>
      </c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5" t="s">
        <v>38</v>
      </c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7">
        <v>25400</v>
      </c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>
        <f t="shared" si="1"/>
        <v>25400</v>
      </c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</row>
    <row r="44" spans="1:161" ht="12.75" customHeight="1" hidden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5" t="s">
        <v>13</v>
      </c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 t="s">
        <v>47</v>
      </c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 t="s">
        <v>42</v>
      </c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6">
        <v>611</v>
      </c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5" t="s">
        <v>38</v>
      </c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7">
        <v>30878600</v>
      </c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>
        <f t="shared" si="1"/>
        <v>30878600</v>
      </c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</row>
    <row r="45" spans="1:161" ht="12.75" customHeight="1" hidden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5" t="s">
        <v>13</v>
      </c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 t="s">
        <v>47</v>
      </c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 t="s">
        <v>40</v>
      </c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6">
        <v>611</v>
      </c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5" t="s">
        <v>38</v>
      </c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7">
        <v>60200</v>
      </c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>
        <f t="shared" si="1"/>
        <v>60200</v>
      </c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</row>
    <row r="46" spans="1:174" ht="12.75" customHeight="1" hidden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5" t="s">
        <v>13</v>
      </c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 t="s">
        <v>47</v>
      </c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 t="s">
        <v>49</v>
      </c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6">
        <v>611</v>
      </c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5" t="s">
        <v>38</v>
      </c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7">
        <f>979600+20400+471000</f>
        <v>1471000</v>
      </c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>
        <f t="shared" si="1"/>
        <v>1471000</v>
      </c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R46" s="7"/>
    </row>
    <row r="47" spans="1:161" ht="15.75" customHeight="1">
      <c r="A47" s="58" t="s">
        <v>130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7">
        <v>8541200</v>
      </c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>
        <f t="shared" si="1"/>
        <v>8541200</v>
      </c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</row>
    <row r="48" spans="1:161" ht="12.75" customHeight="1" hidden="1">
      <c r="A48" s="58" t="s">
        <v>36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5" t="s">
        <v>13</v>
      </c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 t="s">
        <v>14</v>
      </c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 t="s">
        <v>15</v>
      </c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6">
        <v>611</v>
      </c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5" t="s">
        <v>38</v>
      </c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7">
        <v>43767800</v>
      </c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>
        <f t="shared" si="1"/>
        <v>43767800</v>
      </c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</row>
    <row r="49" spans="1:161" ht="12.75" customHeight="1" hidden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5" t="s">
        <v>13</v>
      </c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 t="s">
        <v>14</v>
      </c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 t="s">
        <v>19</v>
      </c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6">
        <v>611</v>
      </c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5" t="s">
        <v>38</v>
      </c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7">
        <v>1930400</v>
      </c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>
        <f t="shared" si="1"/>
        <v>1930400</v>
      </c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</row>
    <row r="50" spans="1:161" ht="117.75" customHeight="1">
      <c r="A50" s="58" t="s">
        <v>132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7">
        <v>17350000</v>
      </c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>
        <f t="shared" si="1"/>
        <v>17350000</v>
      </c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</row>
    <row r="51" spans="1:161" ht="16.5" customHeight="1">
      <c r="A51" s="58" t="s">
        <v>50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7">
        <v>0</v>
      </c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>
        <f t="shared" si="1"/>
        <v>0</v>
      </c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</row>
    <row r="52" spans="1:161" ht="16.5" customHeight="1">
      <c r="A52" s="58" t="s">
        <v>51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7">
        <v>0</v>
      </c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>
        <f t="shared" si="1"/>
        <v>0</v>
      </c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</row>
    <row r="53" spans="1:161" ht="16.5" customHeight="1">
      <c r="A53" s="58" t="s">
        <v>22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7">
        <v>453379753.1</v>
      </c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>
        <f t="shared" si="1"/>
        <v>453379753.1</v>
      </c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</row>
    <row r="54" spans="1:161" ht="12.75" customHeight="1" hidden="1">
      <c r="A54" s="58" t="s">
        <v>36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7">
        <f>DD55+DD56+DD57+DD58+DD59+DD60+DD61+DD62+DD63+DD64</f>
        <v>65457625.33</v>
      </c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>
        <f t="shared" si="1"/>
        <v>65457625.33</v>
      </c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</row>
    <row r="55" spans="1:161" ht="12.75" customHeight="1" hidden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5" t="s">
        <v>13</v>
      </c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 t="s">
        <v>14</v>
      </c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 t="s">
        <v>23</v>
      </c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6">
        <v>323</v>
      </c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5" t="s">
        <v>52</v>
      </c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7">
        <v>50416269.21</v>
      </c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>
        <f t="shared" si="1"/>
        <v>50416269.21</v>
      </c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</row>
    <row r="56" spans="1:161" ht="12.75" customHeight="1" hidden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5" t="s">
        <v>13</v>
      </c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 t="s">
        <v>14</v>
      </c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 t="s">
        <v>23</v>
      </c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6">
        <v>323</v>
      </c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5" t="s">
        <v>53</v>
      </c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7">
        <v>26200</v>
      </c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>
        <f t="shared" si="1"/>
        <v>26200</v>
      </c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</row>
    <row r="57" spans="1:161" ht="12.75" customHeight="1" hidden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5" t="s">
        <v>13</v>
      </c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 t="s">
        <v>14</v>
      </c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 t="s">
        <v>23</v>
      </c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6">
        <v>323</v>
      </c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5" t="s">
        <v>54</v>
      </c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7">
        <v>1100</v>
      </c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>
        <f t="shared" si="1"/>
        <v>1100</v>
      </c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</row>
    <row r="58" spans="1:161" ht="12.75" customHeight="1" hidden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5" t="s">
        <v>13</v>
      </c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 t="s">
        <v>14</v>
      </c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 t="s">
        <v>23</v>
      </c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6">
        <v>323</v>
      </c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5" t="s">
        <v>55</v>
      </c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7">
        <v>108600</v>
      </c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>
        <f aca="true" t="shared" si="2" ref="DS58:DS89">DD58</f>
        <v>108600</v>
      </c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</row>
    <row r="59" spans="1:161" ht="12.75" customHeight="1" hidden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5" t="s">
        <v>13</v>
      </c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 t="s">
        <v>14</v>
      </c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 t="s">
        <v>23</v>
      </c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6">
        <v>323</v>
      </c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5" t="s">
        <v>56</v>
      </c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7">
        <v>10575550.39</v>
      </c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>
        <f t="shared" si="2"/>
        <v>10575550.39</v>
      </c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</row>
    <row r="60" spans="1:161" ht="12.75" customHeight="1" hidden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5" t="s">
        <v>13</v>
      </c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 t="s">
        <v>14</v>
      </c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 t="s">
        <v>23</v>
      </c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6">
        <v>323</v>
      </c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5" t="s">
        <v>57</v>
      </c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7">
        <v>3744114.65</v>
      </c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>
        <f t="shared" si="2"/>
        <v>3744114.65</v>
      </c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</row>
    <row r="61" spans="1:161" ht="12.75" customHeight="1" hidden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5" t="s">
        <v>13</v>
      </c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 t="s">
        <v>14</v>
      </c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 t="s">
        <v>23</v>
      </c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6">
        <v>323</v>
      </c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5" t="s">
        <v>58</v>
      </c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7">
        <v>10400</v>
      </c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>
        <f t="shared" si="2"/>
        <v>10400</v>
      </c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</row>
    <row r="62" spans="1:161" ht="12.75" customHeight="1" hidden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5" t="s">
        <v>13</v>
      </c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 t="s">
        <v>14</v>
      </c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 t="s">
        <v>23</v>
      </c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6">
        <v>323</v>
      </c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5" t="s">
        <v>59</v>
      </c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7">
        <v>276400</v>
      </c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>
        <f t="shared" si="2"/>
        <v>276400</v>
      </c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</row>
    <row r="63" spans="1:161" ht="12.75" customHeight="1" hidden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5" t="s">
        <v>13</v>
      </c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 t="s">
        <v>14</v>
      </c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 t="s">
        <v>23</v>
      </c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6">
        <v>323</v>
      </c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5" t="s">
        <v>60</v>
      </c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7">
        <v>105191.08</v>
      </c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>
        <f t="shared" si="2"/>
        <v>105191.08</v>
      </c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</row>
    <row r="64" spans="1:161" ht="12.75" customHeight="1" hidden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5" t="s">
        <v>13</v>
      </c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 t="s">
        <v>14</v>
      </c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 t="s">
        <v>23</v>
      </c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6">
        <v>323</v>
      </c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5" t="s">
        <v>61</v>
      </c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7">
        <v>193800</v>
      </c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>
        <f t="shared" si="2"/>
        <v>193800</v>
      </c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</row>
    <row r="65" spans="1:161" ht="12.75" customHeight="1" hidden="1">
      <c r="A65" s="58" t="s">
        <v>41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5" t="s">
        <v>13</v>
      </c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 t="s">
        <v>21</v>
      </c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7">
        <f>DD66+DD67+DD69+DD68+DD70+DD71+DD72+DD73+DD74+DD75</f>
        <v>64240143.910000004</v>
      </c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>
        <f t="shared" si="2"/>
        <v>64240143.910000004</v>
      </c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</row>
    <row r="66" spans="1:161" ht="12.75" customHeight="1" hidden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5" t="s">
        <v>13</v>
      </c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 t="s">
        <v>21</v>
      </c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 t="s">
        <v>23</v>
      </c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6">
        <v>323</v>
      </c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5" t="s">
        <v>52</v>
      </c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7">
        <v>61146130.84</v>
      </c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>
        <f t="shared" si="2"/>
        <v>61146130.84</v>
      </c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</row>
    <row r="67" spans="1:161" ht="12.75" customHeight="1" hidden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5" t="s">
        <v>13</v>
      </c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 t="s">
        <v>21</v>
      </c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 t="s">
        <v>23</v>
      </c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6">
        <v>323</v>
      </c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5" t="s">
        <v>53</v>
      </c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7">
        <v>7500</v>
      </c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>
        <f t="shared" si="2"/>
        <v>7500</v>
      </c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</row>
    <row r="68" spans="1:161" ht="12.75" customHeight="1" hidden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5" t="s">
        <v>13</v>
      </c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 t="s">
        <v>21</v>
      </c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 t="s">
        <v>23</v>
      </c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6">
        <v>323</v>
      </c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5" t="s">
        <v>54</v>
      </c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7">
        <v>300</v>
      </c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>
        <f t="shared" si="2"/>
        <v>300</v>
      </c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</row>
    <row r="69" spans="1:161" ht="12.75" customHeight="1" hidden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5" t="s">
        <v>13</v>
      </c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 t="s">
        <v>21</v>
      </c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 t="s">
        <v>23</v>
      </c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6">
        <v>323</v>
      </c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5" t="s">
        <v>55</v>
      </c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7">
        <v>31000</v>
      </c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>
        <f t="shared" si="2"/>
        <v>31000</v>
      </c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</row>
    <row r="70" spans="1:161" ht="12.75" customHeight="1" hidden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5" t="s">
        <v>13</v>
      </c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 t="s">
        <v>21</v>
      </c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 t="s">
        <v>23</v>
      </c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6">
        <v>323</v>
      </c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5" t="s">
        <v>56</v>
      </c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7">
        <v>2980298.82</v>
      </c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>
        <f t="shared" si="2"/>
        <v>2980298.82</v>
      </c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</row>
    <row r="71" spans="1:161" ht="12.75" customHeight="1" hidden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5" t="s">
        <v>13</v>
      </c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 t="s">
        <v>21</v>
      </c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 t="s">
        <v>23</v>
      </c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6">
        <v>323</v>
      </c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5" t="s">
        <v>57</v>
      </c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7">
        <v>0</v>
      </c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>
        <f t="shared" si="2"/>
        <v>0</v>
      </c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</row>
    <row r="72" spans="1:161" ht="12.75" customHeight="1" hidden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5" t="s">
        <v>13</v>
      </c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 t="s">
        <v>21</v>
      </c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 t="s">
        <v>23</v>
      </c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6">
        <v>323</v>
      </c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5" t="s">
        <v>58</v>
      </c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7">
        <v>2600</v>
      </c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>
        <f t="shared" si="2"/>
        <v>2600</v>
      </c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</row>
    <row r="73" spans="1:161" ht="12.75" customHeight="1" hidden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5" t="s">
        <v>13</v>
      </c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 t="s">
        <v>21</v>
      </c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 t="s">
        <v>23</v>
      </c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6">
        <v>323</v>
      </c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5" t="s">
        <v>59</v>
      </c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7">
        <v>0</v>
      </c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>
        <f t="shared" si="2"/>
        <v>0</v>
      </c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</row>
    <row r="74" spans="1:161" ht="12.75" customHeight="1" hidden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5" t="s">
        <v>13</v>
      </c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 t="s">
        <v>21</v>
      </c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 t="s">
        <v>23</v>
      </c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6">
        <v>323</v>
      </c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5" t="s">
        <v>60</v>
      </c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7">
        <v>25514.25</v>
      </c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>
        <f t="shared" si="2"/>
        <v>25514.25</v>
      </c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</row>
    <row r="75" spans="1:161" ht="12.75" customHeight="1" hidden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5" t="s">
        <v>13</v>
      </c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 t="s">
        <v>21</v>
      </c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 t="s">
        <v>23</v>
      </c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6">
        <v>323</v>
      </c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5" t="s">
        <v>61</v>
      </c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7">
        <v>46800</v>
      </c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>
        <f t="shared" si="2"/>
        <v>46800</v>
      </c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</row>
    <row r="76" spans="1:161" ht="12.75" customHeight="1" hidden="1">
      <c r="A76" s="81" t="s">
        <v>44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55" t="s">
        <v>13</v>
      </c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 t="s">
        <v>45</v>
      </c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7">
        <f>DD77+DD78+DD79+DD80+DD81+DD82+DD83+DD84+DD85+DD86</f>
        <v>4916148</v>
      </c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>
        <f t="shared" si="2"/>
        <v>4916148</v>
      </c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</row>
    <row r="77" spans="1:161" ht="12.75" customHeight="1" hidden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5" t="s">
        <v>13</v>
      </c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 t="s">
        <v>45</v>
      </c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 t="s">
        <v>23</v>
      </c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6">
        <v>323</v>
      </c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5" t="s">
        <v>52</v>
      </c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7">
        <v>3594796</v>
      </c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>
        <f t="shared" si="2"/>
        <v>3594796</v>
      </c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</row>
    <row r="78" spans="1:161" ht="12.75" customHeight="1" hidden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5" t="s">
        <v>13</v>
      </c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 t="s">
        <v>45</v>
      </c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 t="s">
        <v>23</v>
      </c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6">
        <v>323</v>
      </c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5" t="s">
        <v>53</v>
      </c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7">
        <v>3000</v>
      </c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>
        <f t="shared" si="2"/>
        <v>3000</v>
      </c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</row>
    <row r="79" spans="1:161" ht="12.75" customHeight="1" hidden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5" t="s">
        <v>13</v>
      </c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 t="s">
        <v>45</v>
      </c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 t="s">
        <v>23</v>
      </c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6">
        <v>323</v>
      </c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5" t="s">
        <v>54</v>
      </c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7">
        <v>400</v>
      </c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>
        <f t="shared" si="2"/>
        <v>400</v>
      </c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</row>
    <row r="80" spans="1:161" ht="12.75" customHeight="1" hidden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5" t="s">
        <v>13</v>
      </c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 t="s">
        <v>45</v>
      </c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 t="s">
        <v>23</v>
      </c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6">
        <v>323</v>
      </c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5" t="s">
        <v>55</v>
      </c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7">
        <v>12800</v>
      </c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>
        <f t="shared" si="2"/>
        <v>12800</v>
      </c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</row>
    <row r="81" spans="1:161" ht="12.75" customHeight="1" hidden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5" t="s">
        <v>13</v>
      </c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 t="s">
        <v>45</v>
      </c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 t="s">
        <v>23</v>
      </c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6">
        <v>323</v>
      </c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5" t="s">
        <v>56</v>
      </c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7">
        <v>1203356.8</v>
      </c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>
        <f t="shared" si="2"/>
        <v>1203356.8</v>
      </c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</row>
    <row r="82" spans="1:161" ht="12.75" customHeight="1" hidden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5" t="s">
        <v>13</v>
      </c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 t="s">
        <v>45</v>
      </c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 t="s">
        <v>23</v>
      </c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6">
        <v>323</v>
      </c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5" t="s">
        <v>57</v>
      </c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7">
        <v>0</v>
      </c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>
        <f t="shared" si="2"/>
        <v>0</v>
      </c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</row>
    <row r="83" spans="1:161" ht="12.75" customHeight="1" hidden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5" t="s">
        <v>13</v>
      </c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 t="s">
        <v>45</v>
      </c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 t="s">
        <v>23</v>
      </c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6">
        <v>323</v>
      </c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5" t="s">
        <v>58</v>
      </c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7">
        <v>3600</v>
      </c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>
        <f t="shared" si="2"/>
        <v>3600</v>
      </c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</row>
    <row r="84" spans="1:161" ht="12.75" customHeight="1" hidden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5" t="s">
        <v>13</v>
      </c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 t="s">
        <v>45</v>
      </c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 t="s">
        <v>23</v>
      </c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6">
        <v>323</v>
      </c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5" t="s">
        <v>59</v>
      </c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7">
        <v>0</v>
      </c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>
        <f t="shared" si="2"/>
        <v>0</v>
      </c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</row>
    <row r="85" spans="1:161" ht="12.75" customHeight="1" hidden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5" t="s">
        <v>13</v>
      </c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 t="s">
        <v>45</v>
      </c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 t="s">
        <v>23</v>
      </c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6">
        <v>323</v>
      </c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5" t="s">
        <v>60</v>
      </c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7">
        <v>34495.2</v>
      </c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>
        <f t="shared" si="2"/>
        <v>34495.2</v>
      </c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</row>
    <row r="86" spans="1:161" ht="12.75" customHeight="1" hidden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5" t="s">
        <v>13</v>
      </c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 t="s">
        <v>45</v>
      </c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 t="s">
        <v>23</v>
      </c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6">
        <v>323</v>
      </c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5" t="s">
        <v>61</v>
      </c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7">
        <v>63700</v>
      </c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>
        <f t="shared" si="2"/>
        <v>63700</v>
      </c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</row>
    <row r="87" spans="1:167" ht="83.25" customHeight="1" hidden="1">
      <c r="A87" s="58" t="s">
        <v>28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7">
        <v>0</v>
      </c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>
        <f t="shared" si="2"/>
        <v>0</v>
      </c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K87" s="7"/>
    </row>
    <row r="88" spans="1:161" ht="12.75" customHeight="1" hidden="1">
      <c r="A88" s="58" t="s">
        <v>62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5" t="s">
        <v>13</v>
      </c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 t="s">
        <v>14</v>
      </c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7">
        <f>DD89+DD90</f>
        <v>7777199.88</v>
      </c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>
        <f t="shared" si="2"/>
        <v>7777199.88</v>
      </c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</row>
    <row r="89" spans="1:161" ht="12.75" customHeight="1" hidden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5" t="s">
        <v>13</v>
      </c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 t="s">
        <v>14</v>
      </c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 t="s">
        <v>63</v>
      </c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6">
        <v>323</v>
      </c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5" t="s">
        <v>52</v>
      </c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7">
        <v>1272122</v>
      </c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>
        <f t="shared" si="2"/>
        <v>1272122</v>
      </c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</row>
    <row r="90" spans="1:161" ht="12.75" customHeight="1" hidden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5" t="s">
        <v>13</v>
      </c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 t="s">
        <v>14</v>
      </c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 t="s">
        <v>63</v>
      </c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6">
        <v>323</v>
      </c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5" t="s">
        <v>56</v>
      </c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7">
        <v>6505077.88</v>
      </c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>
        <f aca="true" t="shared" si="3" ref="DS90:DS102">DD90</f>
        <v>6505077.88</v>
      </c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</row>
    <row r="91" spans="1:161" ht="12.75" customHeight="1" hidden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>
        <f t="shared" si="3"/>
        <v>0</v>
      </c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</row>
    <row r="92" spans="1:161" ht="12.75" customHeight="1" hidden="1">
      <c r="A92" s="58" t="s">
        <v>64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5" t="s">
        <v>13</v>
      </c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 t="s">
        <v>21</v>
      </c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7">
        <f>DD93+DD94</f>
        <v>5125300</v>
      </c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>
        <f t="shared" si="3"/>
        <v>5125300</v>
      </c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</row>
    <row r="93" spans="1:161" ht="12.75" customHeight="1" hidden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5" t="s">
        <v>13</v>
      </c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 t="s">
        <v>21</v>
      </c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 t="s">
        <v>63</v>
      </c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6">
        <v>323</v>
      </c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5" t="s">
        <v>52</v>
      </c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7">
        <v>3587710</v>
      </c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>
        <f t="shared" si="3"/>
        <v>3587710</v>
      </c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</row>
    <row r="94" spans="1:161" ht="12.75" customHeight="1" hidden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5" t="s">
        <v>13</v>
      </c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 t="s">
        <v>21</v>
      </c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 t="s">
        <v>63</v>
      </c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6">
        <v>323</v>
      </c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5" t="s">
        <v>56</v>
      </c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7">
        <v>1537590</v>
      </c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>
        <f t="shared" si="3"/>
        <v>1537590</v>
      </c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</row>
    <row r="95" spans="1:161" ht="32.25" customHeight="1" hidden="1">
      <c r="A95" s="58" t="s">
        <v>29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7">
        <v>0</v>
      </c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>
        <f t="shared" si="3"/>
        <v>0</v>
      </c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</row>
    <row r="96" spans="1:161" ht="12.75" customHeight="1" hidden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5" t="s">
        <v>13</v>
      </c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 t="s">
        <v>14</v>
      </c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7">
        <f>DD97+DD98+DD99</f>
        <v>8895300</v>
      </c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>
        <f t="shared" si="3"/>
        <v>8895300</v>
      </c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</row>
    <row r="97" spans="1:161" ht="12.75" customHeight="1" hidden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5" t="s">
        <v>13</v>
      </c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 t="s">
        <v>14</v>
      </c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 t="s">
        <v>65</v>
      </c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6">
        <v>612</v>
      </c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5" t="s">
        <v>66</v>
      </c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7">
        <v>4895700</v>
      </c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>
        <f t="shared" si="3"/>
        <v>4895700</v>
      </c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</row>
    <row r="98" spans="1:161" ht="12.75" customHeight="1" hidden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5" t="s">
        <v>13</v>
      </c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 t="s">
        <v>14</v>
      </c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 t="s">
        <v>65</v>
      </c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6">
        <v>612</v>
      </c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5" t="s">
        <v>67</v>
      </c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7">
        <v>118100</v>
      </c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>
        <f t="shared" si="3"/>
        <v>118100</v>
      </c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</row>
    <row r="99" spans="1:161" ht="12.75" customHeight="1" hidden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5" t="s">
        <v>13</v>
      </c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 t="s">
        <v>14</v>
      </c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 t="s">
        <v>65</v>
      </c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6">
        <v>612</v>
      </c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5" t="s">
        <v>27</v>
      </c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7">
        <v>3881500</v>
      </c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>
        <f t="shared" si="3"/>
        <v>3881500</v>
      </c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</row>
    <row r="100" spans="1:161" ht="60" customHeight="1" hidden="1">
      <c r="A100" s="58" t="s">
        <v>30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7">
        <v>0</v>
      </c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>
        <f t="shared" si="3"/>
        <v>0</v>
      </c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</row>
    <row r="101" spans="1:161" ht="92.25" customHeight="1" hidden="1">
      <c r="A101" s="58" t="s">
        <v>31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7">
        <v>0</v>
      </c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>
        <f t="shared" si="3"/>
        <v>0</v>
      </c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</row>
    <row r="102" spans="1:161" ht="209.25" customHeight="1" hidden="1">
      <c r="A102" s="58" t="s">
        <v>32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7">
        <f>DD353</f>
        <v>0</v>
      </c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>
        <f t="shared" si="3"/>
        <v>0</v>
      </c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</row>
    <row r="103" spans="1:161" ht="12.75" customHeight="1" hidden="1">
      <c r="A103" s="8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5" t="s">
        <v>13</v>
      </c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 t="s">
        <v>14</v>
      </c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 t="s">
        <v>68</v>
      </c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6">
        <v>323</v>
      </c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5" t="s">
        <v>52</v>
      </c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7">
        <v>8324480</v>
      </c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</row>
    <row r="104" spans="1:161" ht="44.25" customHeight="1" hidden="1">
      <c r="A104" s="58" t="s">
        <v>141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>
        <f>DD104</f>
        <v>0</v>
      </c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</row>
    <row r="105" spans="1:161" ht="30.75" customHeight="1" hidden="1">
      <c r="A105" s="58" t="s">
        <v>142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>
        <f>DD105</f>
        <v>0</v>
      </c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</row>
    <row r="106" spans="1:161" ht="38.25" customHeight="1">
      <c r="A106" s="8"/>
      <c r="B106" s="54" t="s">
        <v>69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</row>
    <row r="107" spans="1:174" ht="21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2"/>
      <c r="AL107" s="13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5"/>
      <c r="AY107" s="13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5"/>
      <c r="BM107" s="13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5"/>
      <c r="CA107" s="16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8"/>
      <c r="CO107" s="13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5"/>
      <c r="DD107" s="19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1"/>
      <c r="DS107" s="16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8"/>
      <c r="EN107" s="16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8"/>
      <c r="FK107" s="74"/>
      <c r="FL107" s="74"/>
      <c r="FM107" s="74"/>
      <c r="FN107" s="74"/>
      <c r="FO107" s="74"/>
      <c r="FP107" s="74"/>
      <c r="FQ107" s="74"/>
      <c r="FR107" s="1" t="s">
        <v>127</v>
      </c>
    </row>
    <row r="108" spans="1:169" s="5" customFormat="1" ht="15" customHeight="1">
      <c r="A108" s="22"/>
      <c r="B108" s="44" t="s">
        <v>70</v>
      </c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3">
        <f>SUM(DD110:DR193)</f>
        <v>483293929.5499999</v>
      </c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>
        <f>DD108</f>
        <v>483293929.5499999</v>
      </c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83"/>
      <c r="EO108" s="83"/>
      <c r="EP108" s="83"/>
      <c r="EQ108" s="83"/>
      <c r="ER108" s="83"/>
      <c r="ES108" s="83"/>
      <c r="ET108" s="83"/>
      <c r="EU108" s="83"/>
      <c r="EV108" s="83"/>
      <c r="EW108" s="83"/>
      <c r="EX108" s="83"/>
      <c r="EY108" s="83"/>
      <c r="EZ108" s="83"/>
      <c r="FA108" s="83"/>
      <c r="FB108" s="83"/>
      <c r="FC108" s="83"/>
      <c r="FD108" s="83"/>
      <c r="FE108" s="83"/>
      <c r="FJ108" s="71"/>
      <c r="FK108" s="71"/>
      <c r="FL108" s="71"/>
      <c r="FM108" s="71"/>
    </row>
    <row r="109" spans="1:173" s="5" customFormat="1" ht="15" customHeight="1">
      <c r="A109" s="23"/>
      <c r="B109" s="47" t="s">
        <v>1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9" t="e">
        <f>DD110+DD111+DD112+DD116+DD118+DD119+DD120+DD121+#REF!+DD122+DD123+DD124+DD125+DD126+DD127+DD128+DD129+DD130+DD131+DD132+DD133+DD134+DD135+DD136+DD138+DD139+DD140+DD141+DD142+DD144+DD143+DD145+DD147+DD150+DD152+DD153+DD155+DD156+DD157+DD158+DD159+DD160+DD161+DD164+DD165+DD169+DD170+DD172+DD173+DD174+DD177+DD178+DD181+DD182+DD187+DD193</f>
        <v>#REF!</v>
      </c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K109" s="70"/>
      <c r="FL109" s="71"/>
      <c r="FM109" s="71"/>
      <c r="FN109" s="71"/>
      <c r="FO109" s="71"/>
      <c r="FP109" s="71"/>
      <c r="FQ109" s="71"/>
    </row>
    <row r="110" spans="1:174" ht="30" customHeight="1">
      <c r="A110" s="8"/>
      <c r="B110" s="54" t="s">
        <v>71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5" t="s">
        <v>13</v>
      </c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 t="s">
        <v>14</v>
      </c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 t="s">
        <v>72</v>
      </c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 t="s">
        <v>73</v>
      </c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 t="s">
        <v>52</v>
      </c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7">
        <f>DD268</f>
        <v>10293229.04</v>
      </c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>
        <f aca="true" t="shared" si="4" ref="DS110:DS142">DD110</f>
        <v>10293229.04</v>
      </c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K110" s="100"/>
      <c r="FL110" s="74"/>
      <c r="FM110" s="74"/>
      <c r="FN110" s="74"/>
      <c r="FO110" s="74"/>
      <c r="FP110" s="74"/>
      <c r="FQ110" s="74"/>
      <c r="FR110" s="7">
        <f>DD316</f>
        <v>0</v>
      </c>
    </row>
    <row r="111" spans="1:174" ht="31.5" customHeight="1" hidden="1">
      <c r="A111" s="8"/>
      <c r="B111" s="54" t="s">
        <v>71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5" t="s">
        <v>13</v>
      </c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 t="s">
        <v>14</v>
      </c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 t="s">
        <v>63</v>
      </c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6">
        <v>323</v>
      </c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5" t="s">
        <v>52</v>
      </c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7">
        <f>DD320</f>
        <v>0</v>
      </c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>
        <f t="shared" si="4"/>
        <v>0</v>
      </c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K111" s="101"/>
      <c r="FL111" s="101"/>
      <c r="FM111" s="101"/>
      <c r="FN111" s="101"/>
      <c r="FO111" s="101"/>
      <c r="FP111" s="101"/>
      <c r="FQ111" s="101"/>
      <c r="FR111" s="7">
        <f>DD197+DD266+DD295</f>
        <v>483293929.54999995</v>
      </c>
    </row>
    <row r="112" spans="1:174" ht="30.75" customHeight="1">
      <c r="A112" s="8"/>
      <c r="B112" s="54" t="s">
        <v>71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5" t="s">
        <v>13</v>
      </c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 t="s">
        <v>14</v>
      </c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 t="s">
        <v>23</v>
      </c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6">
        <v>323</v>
      </c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5" t="s">
        <v>52</v>
      </c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7">
        <f>DD300</f>
        <v>261160392.96999997</v>
      </c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>
        <f t="shared" si="4"/>
        <v>261160392.96999997</v>
      </c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K112" s="7"/>
      <c r="FR112" s="7">
        <f>FK109-FR111</f>
        <v>-483293929.54999995</v>
      </c>
    </row>
    <row r="113" spans="1:161" ht="30.75" customHeight="1" hidden="1">
      <c r="A113" s="8"/>
      <c r="B113" s="54" t="s">
        <v>71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5" t="s">
        <v>13</v>
      </c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 t="s">
        <v>14</v>
      </c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 t="s">
        <v>74</v>
      </c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6">
        <v>323</v>
      </c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5" t="s">
        <v>52</v>
      </c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7">
        <f>DD337</f>
        <v>0</v>
      </c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>
        <f t="shared" si="4"/>
        <v>0</v>
      </c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</row>
    <row r="114" spans="1:161" ht="30.75" customHeight="1" hidden="1">
      <c r="A114" s="8"/>
      <c r="B114" s="54" t="s">
        <v>71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5" t="s">
        <v>13</v>
      </c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 t="s">
        <v>14</v>
      </c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 t="s">
        <v>74</v>
      </c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6">
        <v>323</v>
      </c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5" t="s">
        <v>52</v>
      </c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7">
        <f>DD345</f>
        <v>0</v>
      </c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>
        <f t="shared" si="4"/>
        <v>0</v>
      </c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</row>
    <row r="115" spans="1:161" ht="31.5" customHeight="1" hidden="1">
      <c r="A115" s="8"/>
      <c r="B115" s="54" t="s">
        <v>71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5" t="s">
        <v>13</v>
      </c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 t="s">
        <v>14</v>
      </c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 t="s">
        <v>68</v>
      </c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6">
        <v>323</v>
      </c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5" t="s">
        <v>52</v>
      </c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7">
        <f>DD353</f>
        <v>0</v>
      </c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>
        <f t="shared" si="4"/>
        <v>0</v>
      </c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</row>
    <row r="116" spans="1:161" ht="32.25" customHeight="1">
      <c r="A116" s="8"/>
      <c r="B116" s="54" t="s">
        <v>71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5" t="s">
        <v>13</v>
      </c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 t="s">
        <v>21</v>
      </c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 t="s">
        <v>42</v>
      </c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6">
        <v>611</v>
      </c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5" t="s">
        <v>52</v>
      </c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7">
        <f>DD218</f>
        <v>20399.33</v>
      </c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>
        <f t="shared" si="4"/>
        <v>20399.33</v>
      </c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</row>
    <row r="117" spans="1:161" ht="32.25" customHeight="1" hidden="1">
      <c r="A117" s="8"/>
      <c r="B117" s="54" t="s">
        <v>71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5" t="s">
        <v>13</v>
      </c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 t="s">
        <v>47</v>
      </c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 t="s">
        <v>48</v>
      </c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6">
        <v>611</v>
      </c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5" t="s">
        <v>52</v>
      </c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7">
        <f>DD247</f>
        <v>0</v>
      </c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>
        <f t="shared" si="4"/>
        <v>0</v>
      </c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</row>
    <row r="118" spans="1:161" ht="32.25" customHeight="1">
      <c r="A118" s="8"/>
      <c r="B118" s="54" t="s">
        <v>71</v>
      </c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5" t="s">
        <v>13</v>
      </c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 t="s">
        <v>47</v>
      </c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 t="s">
        <v>42</v>
      </c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6">
        <v>611</v>
      </c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5" t="s">
        <v>52</v>
      </c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7">
        <f>DD248</f>
        <v>11180.05</v>
      </c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>
        <f t="shared" si="4"/>
        <v>11180.05</v>
      </c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</row>
    <row r="119" spans="1:161" ht="15" customHeight="1">
      <c r="A119" s="8"/>
      <c r="B119" s="54" t="s">
        <v>75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5" t="s">
        <v>13</v>
      </c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 t="s">
        <v>14</v>
      </c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 t="s">
        <v>72</v>
      </c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 t="s">
        <v>73</v>
      </c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 t="s">
        <v>76</v>
      </c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7">
        <f>DD269</f>
        <v>29120</v>
      </c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>
        <f t="shared" si="4"/>
        <v>29120</v>
      </c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</row>
    <row r="120" spans="1:161" ht="15" customHeight="1">
      <c r="A120" s="8"/>
      <c r="B120" s="54" t="s">
        <v>75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5" t="s">
        <v>13</v>
      </c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 t="s">
        <v>14</v>
      </c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 t="s">
        <v>42</v>
      </c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 t="s">
        <v>146</v>
      </c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 t="s">
        <v>76</v>
      </c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7">
        <f>DD249</f>
        <v>144.08</v>
      </c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>
        <f>DD120</f>
        <v>144.08</v>
      </c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</row>
    <row r="121" spans="1:174" ht="21.75" customHeight="1">
      <c r="A121" s="8"/>
      <c r="B121" s="54" t="s">
        <v>75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5" t="s">
        <v>13</v>
      </c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 t="s">
        <v>14</v>
      </c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 t="s">
        <v>23</v>
      </c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6">
        <v>323</v>
      </c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5" t="s">
        <v>76</v>
      </c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7">
        <f>DD307</f>
        <v>1279325</v>
      </c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>
        <f t="shared" si="4"/>
        <v>1279325</v>
      </c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R121" s="7">
        <f>DD6-FR112</f>
        <v>483849138.47999996</v>
      </c>
    </row>
    <row r="122" spans="1:161" ht="15" customHeight="1">
      <c r="A122" s="8"/>
      <c r="B122" s="54" t="s">
        <v>78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5" t="s">
        <v>13</v>
      </c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 t="s">
        <v>14</v>
      </c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 t="s">
        <v>72</v>
      </c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 t="s">
        <v>73</v>
      </c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 t="s">
        <v>79</v>
      </c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7">
        <f>DD270</f>
        <v>51900</v>
      </c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>
        <f t="shared" si="4"/>
        <v>51900</v>
      </c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</row>
    <row r="123" spans="1:161" ht="15" customHeight="1">
      <c r="A123" s="8"/>
      <c r="B123" s="54" t="s">
        <v>78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5" t="s">
        <v>13</v>
      </c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 t="s">
        <v>14</v>
      </c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 t="s">
        <v>23</v>
      </c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6">
        <v>611</v>
      </c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5" t="s">
        <v>79</v>
      </c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7">
        <f>DD308</f>
        <v>434025</v>
      </c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>
        <f t="shared" si="4"/>
        <v>434025</v>
      </c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</row>
    <row r="124" spans="1:161" ht="15" customHeight="1">
      <c r="A124" s="8"/>
      <c r="B124" s="54" t="s">
        <v>78</v>
      </c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5" t="s">
        <v>13</v>
      </c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 t="s">
        <v>14</v>
      </c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 t="s">
        <v>37</v>
      </c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6">
        <v>611</v>
      </c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5" t="s">
        <v>79</v>
      </c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7">
        <f>DD201</f>
        <v>315075</v>
      </c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>
        <f t="shared" si="4"/>
        <v>315075</v>
      </c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</row>
    <row r="125" spans="1:161" ht="15" customHeight="1">
      <c r="A125" s="8"/>
      <c r="B125" s="54" t="s">
        <v>78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5" t="s">
        <v>13</v>
      </c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 t="s">
        <v>21</v>
      </c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 t="s">
        <v>37</v>
      </c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6">
        <v>611</v>
      </c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5" t="s">
        <v>79</v>
      </c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7">
        <f>DD220</f>
        <v>220405</v>
      </c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>
        <f t="shared" si="4"/>
        <v>220405</v>
      </c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</row>
    <row r="126" spans="1:161" ht="15" customHeight="1">
      <c r="A126" s="8"/>
      <c r="B126" s="54" t="s">
        <v>78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5" t="s">
        <v>13</v>
      </c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 t="s">
        <v>45</v>
      </c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 t="s">
        <v>37</v>
      </c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6">
        <v>611</v>
      </c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5" t="s">
        <v>79</v>
      </c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7">
        <f>DD240</f>
        <v>2500</v>
      </c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>
        <f t="shared" si="4"/>
        <v>2500</v>
      </c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</row>
    <row r="127" spans="1:161" ht="15" customHeight="1">
      <c r="A127" s="8"/>
      <c r="B127" s="54" t="s">
        <v>78</v>
      </c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5" t="s">
        <v>13</v>
      </c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 t="s">
        <v>47</v>
      </c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 t="s">
        <v>37</v>
      </c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61">
        <v>611</v>
      </c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3"/>
      <c r="CO127" s="55" t="s">
        <v>79</v>
      </c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7">
        <f>DD250</f>
        <v>31415</v>
      </c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>
        <f t="shared" si="4"/>
        <v>31415</v>
      </c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</row>
    <row r="128" spans="1:161" ht="15" customHeight="1">
      <c r="A128" s="8"/>
      <c r="B128" s="54" t="s">
        <v>80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5" t="s">
        <v>13</v>
      </c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 t="s">
        <v>14</v>
      </c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 t="s">
        <v>72</v>
      </c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 t="s">
        <v>73</v>
      </c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 t="s">
        <v>81</v>
      </c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0">
        <f>DD271</f>
        <v>365497.7</v>
      </c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7">
        <f t="shared" si="4"/>
        <v>365497.7</v>
      </c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</row>
    <row r="129" spans="1:161" ht="15" customHeight="1">
      <c r="A129" s="8"/>
      <c r="B129" s="54" t="s">
        <v>80</v>
      </c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5" t="s">
        <v>13</v>
      </c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 t="s">
        <v>14</v>
      </c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 t="s">
        <v>23</v>
      </c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6">
        <v>323</v>
      </c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5" t="s">
        <v>81</v>
      </c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64"/>
      <c r="DD129" s="51">
        <f>DD309</f>
        <v>18534499.4</v>
      </c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7">
        <f t="shared" si="4"/>
        <v>18534499.4</v>
      </c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</row>
    <row r="130" spans="1:161" ht="15" customHeight="1">
      <c r="A130" s="8"/>
      <c r="B130" s="54" t="s">
        <v>80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5" t="s">
        <v>13</v>
      </c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 t="s">
        <v>14</v>
      </c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 t="s">
        <v>40</v>
      </c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6">
        <v>611</v>
      </c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5" t="s">
        <v>81</v>
      </c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40">
        <f>DD210</f>
        <v>202409.25</v>
      </c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57">
        <f>DD130</f>
        <v>202409.25</v>
      </c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</row>
    <row r="131" spans="1:161" ht="15" customHeight="1">
      <c r="A131" s="8"/>
      <c r="B131" s="54" t="s">
        <v>80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5" t="s">
        <v>13</v>
      </c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 t="s">
        <v>21</v>
      </c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 t="s">
        <v>40</v>
      </c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6">
        <v>611</v>
      </c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5" t="s">
        <v>81</v>
      </c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40">
        <f>DD221</f>
        <v>213941.74</v>
      </c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57">
        <f t="shared" si="4"/>
        <v>213941.74</v>
      </c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</row>
    <row r="132" spans="1:161" ht="15" customHeight="1">
      <c r="A132" s="8"/>
      <c r="B132" s="54" t="s">
        <v>80</v>
      </c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5" t="s">
        <v>13</v>
      </c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 t="s">
        <v>45</v>
      </c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 t="s">
        <v>40</v>
      </c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6">
        <v>611</v>
      </c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5" t="s">
        <v>81</v>
      </c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7">
        <f>DD241</f>
        <v>13818.29</v>
      </c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>
        <f t="shared" si="4"/>
        <v>13818.29</v>
      </c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7"/>
      <c r="EU132" s="57"/>
      <c r="EV132" s="57"/>
      <c r="EW132" s="57"/>
      <c r="EX132" s="57"/>
      <c r="EY132" s="57"/>
      <c r="EZ132" s="57"/>
      <c r="FA132" s="57"/>
      <c r="FB132" s="57"/>
      <c r="FC132" s="57"/>
      <c r="FD132" s="57"/>
      <c r="FE132" s="57"/>
    </row>
    <row r="133" spans="1:161" ht="15" customHeight="1">
      <c r="A133" s="8"/>
      <c r="B133" s="54" t="s">
        <v>80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5" t="s">
        <v>13</v>
      </c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 t="s">
        <v>47</v>
      </c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 t="s">
        <v>49</v>
      </c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6">
        <v>611</v>
      </c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5" t="s">
        <v>81</v>
      </c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7">
        <f>DD251</f>
        <v>15142.8</v>
      </c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>
        <f t="shared" si="4"/>
        <v>15142.8</v>
      </c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7"/>
      <c r="ES133" s="57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</row>
    <row r="134" spans="1:161" ht="30" customHeight="1">
      <c r="A134" s="8"/>
      <c r="B134" s="54" t="s">
        <v>82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5" t="s">
        <v>13</v>
      </c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 t="s">
        <v>14</v>
      </c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 t="s">
        <v>72</v>
      </c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 t="s">
        <v>73</v>
      </c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 t="s">
        <v>83</v>
      </c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7">
        <f>DD272</f>
        <v>6200</v>
      </c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>
        <f t="shared" si="4"/>
        <v>6200</v>
      </c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  <c r="EI134" s="57"/>
      <c r="EJ134" s="57"/>
      <c r="EK134" s="57"/>
      <c r="EL134" s="57"/>
      <c r="EM134" s="57"/>
      <c r="EN134" s="57"/>
      <c r="EO134" s="57"/>
      <c r="EP134" s="57"/>
      <c r="EQ134" s="57"/>
      <c r="ER134" s="57"/>
      <c r="ES134" s="57"/>
      <c r="ET134" s="57"/>
      <c r="EU134" s="57"/>
      <c r="EV134" s="57"/>
      <c r="EW134" s="57"/>
      <c r="EX134" s="57"/>
      <c r="EY134" s="57"/>
      <c r="EZ134" s="57"/>
      <c r="FA134" s="57"/>
      <c r="FB134" s="57"/>
      <c r="FC134" s="57"/>
      <c r="FD134" s="57"/>
      <c r="FE134" s="57"/>
    </row>
    <row r="135" spans="1:161" ht="32.25" customHeight="1">
      <c r="A135" s="8"/>
      <c r="B135" s="54" t="s">
        <v>82</v>
      </c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5" t="s">
        <v>13</v>
      </c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 t="s">
        <v>14</v>
      </c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 t="s">
        <v>23</v>
      </c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6">
        <v>323</v>
      </c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5" t="s">
        <v>83</v>
      </c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7">
        <f>DD310</f>
        <v>52400</v>
      </c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>
        <f t="shared" si="4"/>
        <v>52400</v>
      </c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</row>
    <row r="136" spans="1:161" ht="26.25" customHeight="1">
      <c r="A136" s="8"/>
      <c r="B136" s="54" t="s">
        <v>84</v>
      </c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5" t="s">
        <v>13</v>
      </c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 t="s">
        <v>14</v>
      </c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 t="s">
        <v>72</v>
      </c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 t="s">
        <v>73</v>
      </c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 t="s">
        <v>17</v>
      </c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7">
        <f>DD273</f>
        <v>569546.57</v>
      </c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>
        <f t="shared" si="4"/>
        <v>569546.57</v>
      </c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  <c r="EI136" s="57"/>
      <c r="EJ136" s="57"/>
      <c r="EK136" s="57"/>
      <c r="EL136" s="57"/>
      <c r="EM136" s="57"/>
      <c r="EN136" s="57"/>
      <c r="EO136" s="57"/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</row>
    <row r="137" spans="1:161" ht="22.5" customHeight="1" hidden="1">
      <c r="A137" s="8"/>
      <c r="B137" s="54" t="s">
        <v>84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5" t="s">
        <v>13</v>
      </c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 t="s">
        <v>14</v>
      </c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 t="s">
        <v>15</v>
      </c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6">
        <v>612</v>
      </c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5" t="s">
        <v>17</v>
      </c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7">
        <f>DD203</f>
        <v>0</v>
      </c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>
        <f t="shared" si="4"/>
        <v>0</v>
      </c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  <c r="EI137" s="57"/>
      <c r="EJ137" s="57"/>
      <c r="EK137" s="57"/>
      <c r="EL137" s="57"/>
      <c r="EM137" s="57"/>
      <c r="EN137" s="57"/>
      <c r="EO137" s="57"/>
      <c r="EP137" s="57"/>
      <c r="EQ137" s="57"/>
      <c r="ER137" s="57"/>
      <c r="ES137" s="57"/>
      <c r="ET137" s="57"/>
      <c r="EU137" s="57"/>
      <c r="EV137" s="57"/>
      <c r="EW137" s="57"/>
      <c r="EX137" s="57"/>
      <c r="EY137" s="57"/>
      <c r="EZ137" s="57"/>
      <c r="FA137" s="57"/>
      <c r="FB137" s="57"/>
      <c r="FC137" s="57"/>
      <c r="FD137" s="57"/>
      <c r="FE137" s="57"/>
    </row>
    <row r="138" spans="1:161" ht="26.25" customHeight="1">
      <c r="A138" s="8"/>
      <c r="B138" s="54" t="s">
        <v>84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5" t="s">
        <v>13</v>
      </c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 t="s">
        <v>14</v>
      </c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 t="s">
        <v>23</v>
      </c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6">
        <v>323</v>
      </c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5" t="s">
        <v>17</v>
      </c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7">
        <f>DD311</f>
        <v>8714455.42</v>
      </c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>
        <f t="shared" si="4"/>
        <v>8714455.42</v>
      </c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</row>
    <row r="139" spans="1:161" ht="22.5" customHeight="1">
      <c r="A139" s="8"/>
      <c r="B139" s="54" t="s">
        <v>84</v>
      </c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5" t="s">
        <v>13</v>
      </c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 t="s">
        <v>14</v>
      </c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 t="s">
        <v>39</v>
      </c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6">
        <v>611</v>
      </c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5" t="s">
        <v>17</v>
      </c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7">
        <f>DD205</f>
        <v>410600</v>
      </c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>
        <f t="shared" si="4"/>
        <v>410600</v>
      </c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  <c r="EI139" s="57"/>
      <c r="EJ139" s="57"/>
      <c r="EK139" s="57"/>
      <c r="EL139" s="57"/>
      <c r="EM139" s="57"/>
      <c r="EN139" s="57"/>
      <c r="EO139" s="57"/>
      <c r="EP139" s="57"/>
      <c r="EQ139" s="57"/>
      <c r="ER139" s="57"/>
      <c r="ES139" s="57"/>
      <c r="ET139" s="57"/>
      <c r="EU139" s="57"/>
      <c r="EV139" s="57"/>
      <c r="EW139" s="57"/>
      <c r="EX139" s="57"/>
      <c r="EY139" s="57"/>
      <c r="EZ139" s="57"/>
      <c r="FA139" s="57"/>
      <c r="FB139" s="57"/>
      <c r="FC139" s="57"/>
      <c r="FD139" s="57"/>
      <c r="FE139" s="57"/>
    </row>
    <row r="140" spans="1:161" ht="22.5" customHeight="1">
      <c r="A140" s="8"/>
      <c r="B140" s="54" t="s">
        <v>84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5" t="s">
        <v>13</v>
      </c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 t="s">
        <v>14</v>
      </c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 t="s">
        <v>43</v>
      </c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6">
        <v>611</v>
      </c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5" t="s">
        <v>17</v>
      </c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7">
        <f>DD204</f>
        <v>202500</v>
      </c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>
        <f t="shared" si="4"/>
        <v>202500</v>
      </c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</row>
    <row r="141" spans="1:161" ht="22.5" customHeight="1">
      <c r="A141" s="8"/>
      <c r="B141" s="54" t="s">
        <v>84</v>
      </c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5" t="s">
        <v>13</v>
      </c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 t="s">
        <v>14</v>
      </c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 t="s">
        <v>39</v>
      </c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6">
        <v>612</v>
      </c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5" t="s">
        <v>17</v>
      </c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7">
        <f>DD206</f>
        <v>1550000</v>
      </c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>
        <f t="shared" si="4"/>
        <v>1550000</v>
      </c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</row>
    <row r="142" spans="1:161" ht="22.5" customHeight="1">
      <c r="A142" s="8"/>
      <c r="B142" s="54" t="s">
        <v>84</v>
      </c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5" t="s">
        <v>13</v>
      </c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 t="s">
        <v>21</v>
      </c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 t="s">
        <v>39</v>
      </c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6">
        <v>611</v>
      </c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5" t="s">
        <v>17</v>
      </c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7">
        <f>DD223</f>
        <v>358848.23</v>
      </c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>
        <f t="shared" si="4"/>
        <v>358848.23</v>
      </c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57"/>
      <c r="EP142" s="57"/>
      <c r="EQ142" s="57"/>
      <c r="ER142" s="57"/>
      <c r="ES142" s="57"/>
      <c r="ET142" s="57"/>
      <c r="EU142" s="57"/>
      <c r="EV142" s="57"/>
      <c r="EW142" s="57"/>
      <c r="EX142" s="57"/>
      <c r="EY142" s="57"/>
      <c r="EZ142" s="57"/>
      <c r="FA142" s="57"/>
      <c r="FB142" s="57"/>
      <c r="FC142" s="57"/>
      <c r="FD142" s="57"/>
      <c r="FE142" s="57"/>
    </row>
    <row r="143" spans="1:161" ht="22.5" customHeight="1">
      <c r="A143" s="8"/>
      <c r="B143" s="54" t="s">
        <v>84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5" t="s">
        <v>13</v>
      </c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 t="s">
        <v>47</v>
      </c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 t="s">
        <v>42</v>
      </c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6">
        <v>611</v>
      </c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5" t="s">
        <v>17</v>
      </c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7">
        <f>DD252</f>
        <v>6840.28</v>
      </c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>
        <f aca="true" t="shared" si="5" ref="DS143:DS174">DD143</f>
        <v>6840.28</v>
      </c>
      <c r="DT143" s="57"/>
      <c r="DU143" s="57"/>
      <c r="DV143" s="57"/>
      <c r="DW143" s="57"/>
      <c r="DX143" s="57"/>
      <c r="DY143" s="57"/>
      <c r="DZ143" s="57"/>
      <c r="EA143" s="57"/>
      <c r="EB143" s="57"/>
      <c r="EC143" s="57"/>
      <c r="ED143" s="57"/>
      <c r="EE143" s="57"/>
      <c r="EF143" s="57"/>
      <c r="EG143" s="57"/>
      <c r="EH143" s="57"/>
      <c r="EI143" s="57"/>
      <c r="EJ143" s="57"/>
      <c r="EK143" s="57"/>
      <c r="EL143" s="57"/>
      <c r="EM143" s="57"/>
      <c r="EN143" s="57"/>
      <c r="EO143" s="57"/>
      <c r="EP143" s="57"/>
      <c r="EQ143" s="57"/>
      <c r="ER143" s="57"/>
      <c r="ES143" s="57"/>
      <c r="ET143" s="57"/>
      <c r="EU143" s="57"/>
      <c r="EV143" s="57"/>
      <c r="EW143" s="57"/>
      <c r="EX143" s="57"/>
      <c r="EY143" s="57"/>
      <c r="EZ143" s="57"/>
      <c r="FA143" s="57"/>
      <c r="FB143" s="57"/>
      <c r="FC143" s="57"/>
      <c r="FD143" s="57"/>
      <c r="FE143" s="57"/>
    </row>
    <row r="144" spans="1:161" ht="22.5" customHeight="1">
      <c r="A144" s="8"/>
      <c r="B144" s="54" t="s">
        <v>84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5" t="s">
        <v>13</v>
      </c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 t="s">
        <v>47</v>
      </c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 t="s">
        <v>49</v>
      </c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6">
        <v>611</v>
      </c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5" t="s">
        <v>17</v>
      </c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7">
        <f>DD253</f>
        <v>550600</v>
      </c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>
        <f t="shared" si="5"/>
        <v>550600</v>
      </c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  <c r="EI144" s="57"/>
      <c r="EJ144" s="57"/>
      <c r="EK144" s="57"/>
      <c r="EL144" s="57"/>
      <c r="EM144" s="57"/>
      <c r="EN144" s="57"/>
      <c r="EO144" s="57"/>
      <c r="EP144" s="57"/>
      <c r="EQ144" s="57"/>
      <c r="ER144" s="57"/>
      <c r="ES144" s="57"/>
      <c r="ET144" s="57"/>
      <c r="EU144" s="57"/>
      <c r="EV144" s="57"/>
      <c r="EW144" s="57"/>
      <c r="EX144" s="57"/>
      <c r="EY144" s="57"/>
      <c r="EZ144" s="57"/>
      <c r="FA144" s="57"/>
      <c r="FB144" s="57"/>
      <c r="FC144" s="57"/>
      <c r="FD144" s="57"/>
      <c r="FE144" s="57"/>
    </row>
    <row r="145" spans="1:161" ht="22.5" customHeight="1">
      <c r="A145" s="8"/>
      <c r="B145" s="54" t="s">
        <v>84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5" t="s">
        <v>13</v>
      </c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 t="s">
        <v>47</v>
      </c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 t="s">
        <v>49</v>
      </c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6">
        <v>611</v>
      </c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5" t="s">
        <v>17</v>
      </c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7">
        <f>DD254</f>
        <v>228.04</v>
      </c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>
        <f t="shared" si="5"/>
        <v>228.04</v>
      </c>
      <c r="DT145" s="57"/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57"/>
      <c r="EF145" s="57"/>
      <c r="EG145" s="57"/>
      <c r="EH145" s="57"/>
      <c r="EI145" s="57"/>
      <c r="EJ145" s="57"/>
      <c r="EK145" s="57"/>
      <c r="EL145" s="57"/>
      <c r="EM145" s="57"/>
      <c r="EN145" s="57"/>
      <c r="EO145" s="57"/>
      <c r="EP145" s="57"/>
      <c r="EQ145" s="57"/>
      <c r="ER145" s="57"/>
      <c r="ES145" s="57"/>
      <c r="ET145" s="57"/>
      <c r="EU145" s="57"/>
      <c r="EV145" s="57"/>
      <c r="EW145" s="57"/>
      <c r="EX145" s="57"/>
      <c r="EY145" s="57"/>
      <c r="EZ145" s="57"/>
      <c r="FA145" s="57"/>
      <c r="FB145" s="57"/>
      <c r="FC145" s="57"/>
      <c r="FD145" s="57"/>
      <c r="FE145" s="57"/>
    </row>
    <row r="146" spans="1:161" ht="22.5" customHeight="1" hidden="1">
      <c r="A146" s="8"/>
      <c r="B146" s="54" t="s">
        <v>84</v>
      </c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5" t="s">
        <v>13</v>
      </c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 t="s">
        <v>21</v>
      </c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 t="s">
        <v>39</v>
      </c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6">
        <v>612</v>
      </c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5" t="s">
        <v>17</v>
      </c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7">
        <f>DD225</f>
        <v>0</v>
      </c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  <c r="DR146" s="57"/>
      <c r="DS146" s="57">
        <f t="shared" si="5"/>
        <v>0</v>
      </c>
      <c r="DT146" s="57"/>
      <c r="DU146" s="57"/>
      <c r="DV146" s="57"/>
      <c r="DW146" s="57"/>
      <c r="DX146" s="57"/>
      <c r="DY146" s="57"/>
      <c r="DZ146" s="57"/>
      <c r="EA146" s="57"/>
      <c r="EB146" s="57"/>
      <c r="EC146" s="57"/>
      <c r="ED146" s="57"/>
      <c r="EE146" s="57"/>
      <c r="EF146" s="57"/>
      <c r="EG146" s="57"/>
      <c r="EH146" s="57"/>
      <c r="EI146" s="57"/>
      <c r="EJ146" s="57"/>
      <c r="EK146" s="57"/>
      <c r="EL146" s="57"/>
      <c r="EM146" s="57"/>
      <c r="EN146" s="57"/>
      <c r="EO146" s="57"/>
      <c r="EP146" s="57"/>
      <c r="EQ146" s="57"/>
      <c r="ER146" s="57"/>
      <c r="ES146" s="57"/>
      <c r="ET146" s="57"/>
      <c r="EU146" s="57"/>
      <c r="EV146" s="57"/>
      <c r="EW146" s="57"/>
      <c r="EX146" s="57"/>
      <c r="EY146" s="57"/>
      <c r="EZ146" s="57"/>
      <c r="FA146" s="57"/>
      <c r="FB146" s="57"/>
      <c r="FC146" s="57"/>
      <c r="FD146" s="57"/>
      <c r="FE146" s="57"/>
    </row>
    <row r="147" spans="1:161" ht="18.75" customHeight="1">
      <c r="A147" s="8"/>
      <c r="B147" s="54" t="s">
        <v>85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5" t="s">
        <v>13</v>
      </c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 t="s">
        <v>14</v>
      </c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 t="s">
        <v>72</v>
      </c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 t="s">
        <v>73</v>
      </c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 t="s">
        <v>20</v>
      </c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7">
        <f>DD274</f>
        <v>2162683.89</v>
      </c>
      <c r="DE147" s="57"/>
      <c r="DF147" s="57"/>
      <c r="DG147" s="57"/>
      <c r="DH147" s="57"/>
      <c r="DI147" s="57"/>
      <c r="DJ147" s="57"/>
      <c r="DK147" s="57"/>
      <c r="DL147" s="57"/>
      <c r="DM147" s="57"/>
      <c r="DN147" s="57"/>
      <c r="DO147" s="57"/>
      <c r="DP147" s="57"/>
      <c r="DQ147" s="57"/>
      <c r="DR147" s="57"/>
      <c r="DS147" s="57">
        <f t="shared" si="5"/>
        <v>2162683.89</v>
      </c>
      <c r="DT147" s="57"/>
      <c r="DU147" s="57"/>
      <c r="DV147" s="57"/>
      <c r="DW147" s="57"/>
      <c r="DX147" s="57"/>
      <c r="DY147" s="57"/>
      <c r="DZ147" s="57"/>
      <c r="EA147" s="57"/>
      <c r="EB147" s="57"/>
      <c r="EC147" s="57"/>
      <c r="ED147" s="57"/>
      <c r="EE147" s="57"/>
      <c r="EF147" s="57"/>
      <c r="EG147" s="57"/>
      <c r="EH147" s="57"/>
      <c r="EI147" s="57"/>
      <c r="EJ147" s="57"/>
      <c r="EK147" s="57"/>
      <c r="EL147" s="57"/>
      <c r="EM147" s="57"/>
      <c r="EN147" s="57"/>
      <c r="EO147" s="57"/>
      <c r="EP147" s="57"/>
      <c r="EQ147" s="57"/>
      <c r="ER147" s="57"/>
      <c r="ES147" s="57"/>
      <c r="ET147" s="57"/>
      <c r="EU147" s="57"/>
      <c r="EV147" s="57"/>
      <c r="EW147" s="57"/>
      <c r="EX147" s="57"/>
      <c r="EY147" s="57"/>
      <c r="EZ147" s="57"/>
      <c r="FA147" s="57"/>
      <c r="FB147" s="57"/>
      <c r="FC147" s="57"/>
      <c r="FD147" s="57"/>
      <c r="FE147" s="57"/>
    </row>
    <row r="148" spans="1:161" ht="21.75" customHeight="1" hidden="1">
      <c r="A148" s="8"/>
      <c r="B148" s="54" t="s">
        <v>85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5" t="s">
        <v>13</v>
      </c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 t="s">
        <v>14</v>
      </c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 t="s">
        <v>19</v>
      </c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6">
        <v>612</v>
      </c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5" t="s">
        <v>20</v>
      </c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7">
        <f>DD207</f>
        <v>0</v>
      </c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>
        <f t="shared" si="5"/>
        <v>0</v>
      </c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  <c r="EJ148" s="57"/>
      <c r="EK148" s="57"/>
      <c r="EL148" s="57"/>
      <c r="EM148" s="57"/>
      <c r="EN148" s="57"/>
      <c r="EO148" s="57"/>
      <c r="EP148" s="57"/>
      <c r="EQ148" s="57"/>
      <c r="ER148" s="57"/>
      <c r="ES148" s="57"/>
      <c r="ET148" s="57"/>
      <c r="EU148" s="57"/>
      <c r="EV148" s="57"/>
      <c r="EW148" s="57"/>
      <c r="EX148" s="57"/>
      <c r="EY148" s="57"/>
      <c r="EZ148" s="57"/>
      <c r="FA148" s="57"/>
      <c r="FB148" s="57"/>
      <c r="FC148" s="57"/>
      <c r="FD148" s="57"/>
      <c r="FE148" s="57"/>
    </row>
    <row r="149" spans="1:161" ht="18.75" customHeight="1" hidden="1">
      <c r="A149" s="8"/>
      <c r="B149" s="54" t="s">
        <v>85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5" t="s">
        <v>13</v>
      </c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 t="s">
        <v>21</v>
      </c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 t="s">
        <v>19</v>
      </c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6">
        <v>612</v>
      </c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5" t="s">
        <v>20</v>
      </c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7">
        <f>DD226</f>
        <v>0</v>
      </c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>
        <f t="shared" si="5"/>
        <v>0</v>
      </c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  <c r="EI149" s="57"/>
      <c r="EJ149" s="57"/>
      <c r="EK149" s="57"/>
      <c r="EL149" s="57"/>
      <c r="EM149" s="57"/>
      <c r="EN149" s="57"/>
      <c r="EO149" s="57"/>
      <c r="EP149" s="57"/>
      <c r="EQ149" s="57"/>
      <c r="ER149" s="57"/>
      <c r="ES149" s="57"/>
      <c r="ET149" s="57"/>
      <c r="EU149" s="57"/>
      <c r="EV149" s="57"/>
      <c r="EW149" s="57"/>
      <c r="EX149" s="57"/>
      <c r="EY149" s="57"/>
      <c r="EZ149" s="57"/>
      <c r="FA149" s="57"/>
      <c r="FB149" s="57"/>
      <c r="FC149" s="57"/>
      <c r="FD149" s="57"/>
      <c r="FE149" s="57"/>
    </row>
    <row r="150" spans="1:161" ht="20.25" customHeight="1">
      <c r="A150" s="8"/>
      <c r="B150" s="54" t="s">
        <v>85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5" t="s">
        <v>13</v>
      </c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 t="s">
        <v>14</v>
      </c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 t="s">
        <v>23</v>
      </c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6">
        <v>323</v>
      </c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5" t="s">
        <v>20</v>
      </c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7">
        <f>DD312+DD301</f>
        <v>49729911.81</v>
      </c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>
        <f t="shared" si="5"/>
        <v>49729911.81</v>
      </c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7"/>
      <c r="EE150" s="57"/>
      <c r="EF150" s="57"/>
      <c r="EG150" s="57"/>
      <c r="EH150" s="57"/>
      <c r="EI150" s="57"/>
      <c r="EJ150" s="57"/>
      <c r="EK150" s="57"/>
      <c r="EL150" s="57"/>
      <c r="EM150" s="57"/>
      <c r="EN150" s="57"/>
      <c r="EO150" s="57"/>
      <c r="EP150" s="57"/>
      <c r="EQ150" s="57"/>
      <c r="ER150" s="57"/>
      <c r="ES150" s="57"/>
      <c r="ET150" s="57"/>
      <c r="EU150" s="57"/>
      <c r="EV150" s="57"/>
      <c r="EW150" s="57"/>
      <c r="EX150" s="57"/>
      <c r="EY150" s="57"/>
      <c r="EZ150" s="57"/>
      <c r="FA150" s="57"/>
      <c r="FB150" s="57"/>
      <c r="FC150" s="57"/>
      <c r="FD150" s="57"/>
      <c r="FE150" s="57"/>
    </row>
    <row r="151" spans="1:161" ht="21" customHeight="1" hidden="1">
      <c r="A151" s="8"/>
      <c r="B151" s="54" t="s">
        <v>85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5" t="s">
        <v>13</v>
      </c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 t="s">
        <v>14</v>
      </c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 t="s">
        <v>65</v>
      </c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6">
        <v>611</v>
      </c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5" t="s">
        <v>20</v>
      </c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7">
        <f>DD330</f>
        <v>0</v>
      </c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>
        <f t="shared" si="5"/>
        <v>0</v>
      </c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57"/>
      <c r="EF151" s="57"/>
      <c r="EG151" s="57"/>
      <c r="EH151" s="57"/>
      <c r="EI151" s="57"/>
      <c r="EJ151" s="57"/>
      <c r="EK151" s="57"/>
      <c r="EL151" s="57"/>
      <c r="EM151" s="57"/>
      <c r="EN151" s="57"/>
      <c r="EO151" s="57"/>
      <c r="EP151" s="57"/>
      <c r="EQ151" s="57"/>
      <c r="ER151" s="57"/>
      <c r="ES151" s="57"/>
      <c r="ET151" s="57"/>
      <c r="EU151" s="57"/>
      <c r="EV151" s="57"/>
      <c r="EW151" s="57"/>
      <c r="EX151" s="57"/>
      <c r="EY151" s="57"/>
      <c r="EZ151" s="57"/>
      <c r="FA151" s="57"/>
      <c r="FB151" s="57"/>
      <c r="FC151" s="57"/>
      <c r="FD151" s="57"/>
      <c r="FE151" s="57"/>
    </row>
    <row r="152" spans="1:161" ht="21" customHeight="1">
      <c r="A152" s="8"/>
      <c r="B152" s="54" t="s">
        <v>85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5" t="s">
        <v>13</v>
      </c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 t="s">
        <v>14</v>
      </c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 t="s">
        <v>39</v>
      </c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6">
        <v>611</v>
      </c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5" t="s">
        <v>20</v>
      </c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7">
        <f>DD208</f>
        <v>622700</v>
      </c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57"/>
      <c r="DP152" s="57"/>
      <c r="DQ152" s="57"/>
      <c r="DR152" s="57"/>
      <c r="DS152" s="57">
        <f t="shared" si="5"/>
        <v>622700</v>
      </c>
      <c r="DT152" s="57"/>
      <c r="DU152" s="57"/>
      <c r="DV152" s="57"/>
      <c r="DW152" s="57"/>
      <c r="DX152" s="57"/>
      <c r="DY152" s="57"/>
      <c r="DZ152" s="57"/>
      <c r="EA152" s="57"/>
      <c r="EB152" s="57"/>
      <c r="EC152" s="57"/>
      <c r="ED152" s="57"/>
      <c r="EE152" s="57"/>
      <c r="EF152" s="57"/>
      <c r="EG152" s="57"/>
      <c r="EH152" s="57"/>
      <c r="EI152" s="57"/>
      <c r="EJ152" s="57"/>
      <c r="EK152" s="57"/>
      <c r="EL152" s="57"/>
      <c r="EM152" s="57"/>
      <c r="EN152" s="57"/>
      <c r="EO152" s="57"/>
      <c r="EP152" s="57"/>
      <c r="EQ152" s="57"/>
      <c r="ER152" s="57"/>
      <c r="ES152" s="57"/>
      <c r="ET152" s="57"/>
      <c r="EU152" s="57"/>
      <c r="EV152" s="57"/>
      <c r="EW152" s="57"/>
      <c r="EX152" s="57"/>
      <c r="EY152" s="57"/>
      <c r="EZ152" s="57"/>
      <c r="FA152" s="57"/>
      <c r="FB152" s="57"/>
      <c r="FC152" s="57"/>
      <c r="FD152" s="57"/>
      <c r="FE152" s="57"/>
    </row>
    <row r="153" spans="1:161" ht="26.25" customHeight="1">
      <c r="A153" s="8"/>
      <c r="B153" s="54" t="s">
        <v>85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5" t="s">
        <v>13</v>
      </c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 t="s">
        <v>14</v>
      </c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 t="s">
        <v>39</v>
      </c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6">
        <v>612</v>
      </c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5" t="s">
        <v>20</v>
      </c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7">
        <f>DD209</f>
        <v>5352800</v>
      </c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>
        <f t="shared" si="5"/>
        <v>5352800</v>
      </c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  <c r="EG153" s="57"/>
      <c r="EH153" s="57"/>
      <c r="EI153" s="57"/>
      <c r="EJ153" s="57"/>
      <c r="EK153" s="57"/>
      <c r="EL153" s="57"/>
      <c r="EM153" s="57"/>
      <c r="EN153" s="57"/>
      <c r="EO153" s="57"/>
      <c r="EP153" s="57"/>
      <c r="EQ153" s="57"/>
      <c r="ER153" s="57"/>
      <c r="ES153" s="57"/>
      <c r="ET153" s="57"/>
      <c r="EU153" s="57"/>
      <c r="EV153" s="57"/>
      <c r="EW153" s="57"/>
      <c r="EX153" s="57"/>
      <c r="EY153" s="57"/>
      <c r="EZ153" s="57"/>
      <c r="FA153" s="57"/>
      <c r="FB153" s="57"/>
      <c r="FC153" s="57"/>
      <c r="FD153" s="57"/>
      <c r="FE153" s="57"/>
    </row>
    <row r="154" spans="1:161" ht="20.25" customHeight="1" hidden="1">
      <c r="A154" s="8"/>
      <c r="B154" s="54" t="s">
        <v>85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5" t="s">
        <v>13</v>
      </c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 t="s">
        <v>21</v>
      </c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 t="s">
        <v>39</v>
      </c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6">
        <v>612</v>
      </c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5" t="s">
        <v>20</v>
      </c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7">
        <f>DD228</f>
        <v>0</v>
      </c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>
        <f t="shared" si="5"/>
        <v>0</v>
      </c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  <c r="EG154" s="57"/>
      <c r="EH154" s="57"/>
      <c r="EI154" s="57"/>
      <c r="EJ154" s="57"/>
      <c r="EK154" s="57"/>
      <c r="EL154" s="57"/>
      <c r="EM154" s="57"/>
      <c r="EN154" s="57"/>
      <c r="EO154" s="57"/>
      <c r="EP154" s="57"/>
      <c r="EQ154" s="57"/>
      <c r="ER154" s="57"/>
      <c r="ES154" s="57"/>
      <c r="ET154" s="57"/>
      <c r="EU154" s="57"/>
      <c r="EV154" s="57"/>
      <c r="EW154" s="57"/>
      <c r="EX154" s="57"/>
      <c r="EY154" s="57"/>
      <c r="EZ154" s="57"/>
      <c r="FA154" s="57"/>
      <c r="FB154" s="57"/>
      <c r="FC154" s="57"/>
      <c r="FD154" s="57"/>
      <c r="FE154" s="57"/>
    </row>
    <row r="155" spans="1:161" ht="20.25" customHeight="1">
      <c r="A155" s="8"/>
      <c r="B155" s="54" t="s">
        <v>85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5" t="s">
        <v>13</v>
      </c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 t="s">
        <v>21</v>
      </c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 t="s">
        <v>39</v>
      </c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6">
        <v>611</v>
      </c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5" t="s">
        <v>20</v>
      </c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7">
        <f>DD227</f>
        <v>16</v>
      </c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>
        <f t="shared" si="5"/>
        <v>16</v>
      </c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  <c r="EI155" s="57"/>
      <c r="EJ155" s="57"/>
      <c r="EK155" s="57"/>
      <c r="EL155" s="57"/>
      <c r="EM155" s="57"/>
      <c r="EN155" s="57"/>
      <c r="EO155" s="57"/>
      <c r="EP155" s="57"/>
      <c r="EQ155" s="57"/>
      <c r="ER155" s="57"/>
      <c r="ES155" s="57"/>
      <c r="ET155" s="57"/>
      <c r="EU155" s="57"/>
      <c r="EV155" s="57"/>
      <c r="EW155" s="57"/>
      <c r="EX155" s="57"/>
      <c r="EY155" s="57"/>
      <c r="EZ155" s="57"/>
      <c r="FA155" s="57"/>
      <c r="FB155" s="57"/>
      <c r="FC155" s="57"/>
      <c r="FD155" s="57"/>
      <c r="FE155" s="57"/>
    </row>
    <row r="156" spans="1:161" ht="15" customHeight="1">
      <c r="A156" s="8"/>
      <c r="B156" s="54" t="s">
        <v>85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5" t="s">
        <v>13</v>
      </c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 t="s">
        <v>47</v>
      </c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 t="s">
        <v>49</v>
      </c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6">
        <v>611</v>
      </c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5" t="s">
        <v>20</v>
      </c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7">
        <f>DD257</f>
        <v>20</v>
      </c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>
        <f t="shared" si="5"/>
        <v>20</v>
      </c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57"/>
      <c r="EF156" s="57"/>
      <c r="EG156" s="57"/>
      <c r="EH156" s="57"/>
      <c r="EI156" s="57"/>
      <c r="EJ156" s="57"/>
      <c r="EK156" s="57"/>
      <c r="EL156" s="57"/>
      <c r="EM156" s="57"/>
      <c r="EN156" s="57"/>
      <c r="EO156" s="57"/>
      <c r="EP156" s="57"/>
      <c r="EQ156" s="57"/>
      <c r="ER156" s="57"/>
      <c r="ES156" s="57"/>
      <c r="ET156" s="57"/>
      <c r="EU156" s="57"/>
      <c r="EV156" s="57"/>
      <c r="EW156" s="57"/>
      <c r="EX156" s="57"/>
      <c r="EY156" s="57"/>
      <c r="EZ156" s="57"/>
      <c r="FA156" s="57"/>
      <c r="FB156" s="57"/>
      <c r="FC156" s="57"/>
      <c r="FD156" s="57"/>
      <c r="FE156" s="57"/>
    </row>
    <row r="157" spans="1:161" ht="20.25" customHeight="1">
      <c r="A157" s="8"/>
      <c r="B157" s="54" t="s">
        <v>85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5" t="s">
        <v>13</v>
      </c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 t="s">
        <v>47</v>
      </c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 t="s">
        <v>39</v>
      </c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6">
        <v>611</v>
      </c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5" t="s">
        <v>20</v>
      </c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7">
        <f>DD256</f>
        <v>547300</v>
      </c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>
        <f t="shared" si="5"/>
        <v>547300</v>
      </c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  <c r="EI157" s="57"/>
      <c r="EJ157" s="57"/>
      <c r="EK157" s="57"/>
      <c r="EL157" s="57"/>
      <c r="EM157" s="57"/>
      <c r="EN157" s="57"/>
      <c r="EO157" s="57"/>
      <c r="EP157" s="57"/>
      <c r="EQ157" s="57"/>
      <c r="ER157" s="57"/>
      <c r="ES157" s="57"/>
      <c r="ET157" s="57"/>
      <c r="EU157" s="57"/>
      <c r="EV157" s="57"/>
      <c r="EW157" s="57"/>
      <c r="EX157" s="57"/>
      <c r="EY157" s="57"/>
      <c r="EZ157" s="57"/>
      <c r="FA157" s="57"/>
      <c r="FB157" s="57"/>
      <c r="FC157" s="57"/>
      <c r="FD157" s="57"/>
      <c r="FE157" s="57"/>
    </row>
    <row r="158" spans="1:161" ht="20.25" customHeight="1">
      <c r="A158" s="8"/>
      <c r="B158" s="54" t="s">
        <v>85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5" t="s">
        <v>13</v>
      </c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 t="s">
        <v>47</v>
      </c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 t="s">
        <v>42</v>
      </c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6">
        <v>611</v>
      </c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5" t="s">
        <v>20</v>
      </c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7">
        <f>DD255</f>
        <v>9449.53</v>
      </c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>
        <f>DD158</f>
        <v>9449.53</v>
      </c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  <c r="EI158" s="57"/>
      <c r="EJ158" s="57"/>
      <c r="EK158" s="57"/>
      <c r="EL158" s="57"/>
      <c r="EM158" s="57"/>
      <c r="EN158" s="57"/>
      <c r="EO158" s="57"/>
      <c r="EP158" s="57"/>
      <c r="EQ158" s="57"/>
      <c r="ER158" s="57"/>
      <c r="ES158" s="57"/>
      <c r="ET158" s="57"/>
      <c r="EU158" s="57"/>
      <c r="EV158" s="57"/>
      <c r="EW158" s="57"/>
      <c r="EX158" s="57"/>
      <c r="EY158" s="57"/>
      <c r="EZ158" s="57"/>
      <c r="FA158" s="57"/>
      <c r="FB158" s="57"/>
      <c r="FC158" s="57"/>
      <c r="FD158" s="57"/>
      <c r="FE158" s="57"/>
    </row>
    <row r="159" spans="1:161" ht="15" customHeight="1">
      <c r="A159" s="8"/>
      <c r="B159" s="54" t="s">
        <v>87</v>
      </c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5" t="s">
        <v>13</v>
      </c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 t="s">
        <v>14</v>
      </c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 t="s">
        <v>72</v>
      </c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 t="s">
        <v>73</v>
      </c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 t="s">
        <v>67</v>
      </c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7">
        <f>DD276</f>
        <v>422841.39</v>
      </c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>
        <f t="shared" si="5"/>
        <v>422841.39</v>
      </c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57"/>
      <c r="EF159" s="57"/>
      <c r="EG159" s="57"/>
      <c r="EH159" s="57"/>
      <c r="EI159" s="57"/>
      <c r="EJ159" s="57"/>
      <c r="EK159" s="57"/>
      <c r="EL159" s="57"/>
      <c r="EM159" s="57"/>
      <c r="EN159" s="57"/>
      <c r="EO159" s="57"/>
      <c r="EP159" s="57"/>
      <c r="EQ159" s="57"/>
      <c r="ER159" s="57"/>
      <c r="ES159" s="57"/>
      <c r="ET159" s="57"/>
      <c r="EU159" s="57"/>
      <c r="EV159" s="57"/>
      <c r="EW159" s="57"/>
      <c r="EX159" s="57"/>
      <c r="EY159" s="57"/>
      <c r="EZ159" s="57"/>
      <c r="FA159" s="57"/>
      <c r="FB159" s="57"/>
      <c r="FC159" s="57"/>
      <c r="FD159" s="57"/>
      <c r="FE159" s="57"/>
    </row>
    <row r="160" spans="1:161" ht="18" customHeight="1">
      <c r="A160" s="8"/>
      <c r="B160" s="54" t="s">
        <v>87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5" t="s">
        <v>13</v>
      </c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 t="s">
        <v>14</v>
      </c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 t="s">
        <v>23</v>
      </c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6">
        <v>323</v>
      </c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5" t="s">
        <v>67</v>
      </c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7">
        <f>DD313</f>
        <v>14537554.31</v>
      </c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>
        <f t="shared" si="5"/>
        <v>14537554.31</v>
      </c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  <c r="EG160" s="57"/>
      <c r="EH160" s="57"/>
      <c r="EI160" s="57"/>
      <c r="EJ160" s="57"/>
      <c r="EK160" s="57"/>
      <c r="EL160" s="57"/>
      <c r="EM160" s="57"/>
      <c r="EN160" s="57"/>
      <c r="EO160" s="57"/>
      <c r="EP160" s="57"/>
      <c r="EQ160" s="57"/>
      <c r="ER160" s="57"/>
      <c r="ES160" s="57"/>
      <c r="ET160" s="57"/>
      <c r="EU160" s="57"/>
      <c r="EV160" s="57"/>
      <c r="EW160" s="57"/>
      <c r="EX160" s="57"/>
      <c r="EY160" s="57"/>
      <c r="EZ160" s="57"/>
      <c r="FA160" s="57"/>
      <c r="FB160" s="57"/>
      <c r="FC160" s="57"/>
      <c r="FD160" s="57"/>
      <c r="FE160" s="57"/>
    </row>
    <row r="161" spans="1:161" ht="15" customHeight="1" hidden="1">
      <c r="A161" s="8"/>
      <c r="B161" s="54" t="s">
        <v>87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5" t="s">
        <v>13</v>
      </c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 t="s">
        <v>14</v>
      </c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 t="s">
        <v>40</v>
      </c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6">
        <v>611</v>
      </c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5" t="s">
        <v>67</v>
      </c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7">
        <v>0</v>
      </c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>
        <f t="shared" si="5"/>
        <v>0</v>
      </c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  <c r="EI161" s="57"/>
      <c r="EJ161" s="57"/>
      <c r="EK161" s="57"/>
      <c r="EL161" s="57"/>
      <c r="EM161" s="57"/>
      <c r="EN161" s="57"/>
      <c r="EO161" s="57"/>
      <c r="EP161" s="57"/>
      <c r="EQ161" s="57"/>
      <c r="ER161" s="57"/>
      <c r="ES161" s="57"/>
      <c r="ET161" s="57"/>
      <c r="EU161" s="57"/>
      <c r="EV161" s="57"/>
      <c r="EW161" s="57"/>
      <c r="EX161" s="57"/>
      <c r="EY161" s="57"/>
      <c r="EZ161" s="57"/>
      <c r="FA161" s="57"/>
      <c r="FB161" s="57"/>
      <c r="FC161" s="57"/>
      <c r="FD161" s="57"/>
      <c r="FE161" s="57"/>
    </row>
    <row r="162" spans="1:161" ht="20.25" customHeight="1" hidden="1">
      <c r="A162" s="8"/>
      <c r="B162" s="54" t="s">
        <v>87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5" t="s">
        <v>13</v>
      </c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 t="s">
        <v>21</v>
      </c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 t="s">
        <v>40</v>
      </c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6">
        <v>611</v>
      </c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5" t="s">
        <v>67</v>
      </c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7">
        <f>DD229</f>
        <v>0</v>
      </c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>
        <f t="shared" si="5"/>
        <v>0</v>
      </c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  <c r="EI162" s="57"/>
      <c r="EJ162" s="57"/>
      <c r="EK162" s="57"/>
      <c r="EL162" s="57"/>
      <c r="EM162" s="57"/>
      <c r="EN162" s="57"/>
      <c r="EO162" s="57"/>
      <c r="EP162" s="57"/>
      <c r="EQ162" s="57"/>
      <c r="ER162" s="57"/>
      <c r="ES162" s="57"/>
      <c r="ET162" s="57"/>
      <c r="EU162" s="57"/>
      <c r="EV162" s="57"/>
      <c r="EW162" s="57"/>
      <c r="EX162" s="57"/>
      <c r="EY162" s="57"/>
      <c r="EZ162" s="57"/>
      <c r="FA162" s="57"/>
      <c r="FB162" s="57"/>
      <c r="FC162" s="57"/>
      <c r="FD162" s="57"/>
      <c r="FE162" s="57"/>
    </row>
    <row r="163" spans="1:161" ht="20.25" customHeight="1" hidden="1">
      <c r="A163" s="8"/>
      <c r="B163" s="54" t="s">
        <v>87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5" t="s">
        <v>13</v>
      </c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 t="s">
        <v>45</v>
      </c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 t="s">
        <v>40</v>
      </c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6">
        <v>611</v>
      </c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5" t="s">
        <v>67</v>
      </c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7">
        <f>DD243</f>
        <v>0</v>
      </c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>
        <f t="shared" si="5"/>
        <v>0</v>
      </c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  <c r="EJ163" s="57"/>
      <c r="EK163" s="57"/>
      <c r="EL163" s="57"/>
      <c r="EM163" s="57"/>
      <c r="EN163" s="57"/>
      <c r="EO163" s="57"/>
      <c r="EP163" s="57"/>
      <c r="EQ163" s="57"/>
      <c r="ER163" s="57"/>
      <c r="ES163" s="57"/>
      <c r="ET163" s="57"/>
      <c r="EU163" s="57"/>
      <c r="EV163" s="57"/>
      <c r="EW163" s="57"/>
      <c r="EX163" s="57"/>
      <c r="EY163" s="57"/>
      <c r="EZ163" s="57"/>
      <c r="FA163" s="57"/>
      <c r="FB163" s="57"/>
      <c r="FC163" s="57"/>
      <c r="FD163" s="57"/>
      <c r="FE163" s="57"/>
    </row>
    <row r="164" spans="1:161" ht="20.25" customHeight="1">
      <c r="A164" s="8"/>
      <c r="B164" s="54" t="s">
        <v>87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5" t="s">
        <v>13</v>
      </c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 t="s">
        <v>47</v>
      </c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 t="s">
        <v>49</v>
      </c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6">
        <v>611</v>
      </c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5" t="s">
        <v>67</v>
      </c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7">
        <f>DD258</f>
        <v>1621.31</v>
      </c>
      <c r="DE164" s="57"/>
      <c r="DF164" s="57"/>
      <c r="DG164" s="57"/>
      <c r="DH164" s="57"/>
      <c r="DI164" s="57"/>
      <c r="DJ164" s="57"/>
      <c r="DK164" s="57"/>
      <c r="DL164" s="57"/>
      <c r="DM164" s="57"/>
      <c r="DN164" s="57"/>
      <c r="DO164" s="57"/>
      <c r="DP164" s="57"/>
      <c r="DQ164" s="57"/>
      <c r="DR164" s="57"/>
      <c r="DS164" s="57">
        <f t="shared" si="5"/>
        <v>1621.31</v>
      </c>
      <c r="DT164" s="57"/>
      <c r="DU164" s="57"/>
      <c r="DV164" s="57"/>
      <c r="DW164" s="57"/>
      <c r="DX164" s="57"/>
      <c r="DY164" s="57"/>
      <c r="DZ164" s="57"/>
      <c r="EA164" s="57"/>
      <c r="EB164" s="57"/>
      <c r="EC164" s="57"/>
      <c r="ED164" s="57"/>
      <c r="EE164" s="57"/>
      <c r="EF164" s="57"/>
      <c r="EG164" s="57"/>
      <c r="EH164" s="57"/>
      <c r="EI164" s="57"/>
      <c r="EJ164" s="57"/>
      <c r="EK164" s="57"/>
      <c r="EL164" s="57"/>
      <c r="EM164" s="57"/>
      <c r="EN164" s="57"/>
      <c r="EO164" s="57"/>
      <c r="EP164" s="57"/>
      <c r="EQ164" s="57"/>
      <c r="ER164" s="57"/>
      <c r="ES164" s="57"/>
      <c r="ET164" s="57"/>
      <c r="EU164" s="57"/>
      <c r="EV164" s="57"/>
      <c r="EW164" s="57"/>
      <c r="EX164" s="57"/>
      <c r="EY164" s="57"/>
      <c r="EZ164" s="57"/>
      <c r="FA164" s="57"/>
      <c r="FB164" s="57"/>
      <c r="FC164" s="57"/>
      <c r="FD164" s="57"/>
      <c r="FE164" s="57"/>
    </row>
    <row r="165" spans="1:161" ht="30" customHeight="1">
      <c r="A165" s="8"/>
      <c r="B165" s="54" t="s">
        <v>88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5" t="s">
        <v>13</v>
      </c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 t="s">
        <v>14</v>
      </c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 t="s">
        <v>72</v>
      </c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 t="s">
        <v>73</v>
      </c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 t="s">
        <v>18</v>
      </c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7">
        <f>DD277+DD292</f>
        <v>607108.34</v>
      </c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>
        <f t="shared" si="5"/>
        <v>607108.34</v>
      </c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</row>
    <row r="166" spans="1:161" ht="30" customHeight="1" hidden="1">
      <c r="A166" s="8"/>
      <c r="B166" s="54" t="s">
        <v>88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5" t="s">
        <v>13</v>
      </c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 t="s">
        <v>14</v>
      </c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 t="s">
        <v>72</v>
      </c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 t="s">
        <v>73</v>
      </c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41" t="s">
        <v>18</v>
      </c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84">
        <v>0</v>
      </c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57">
        <f t="shared" si="5"/>
        <v>0</v>
      </c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</row>
    <row r="167" spans="1:161" ht="34.5" customHeight="1" hidden="1">
      <c r="A167" s="8"/>
      <c r="B167" s="54" t="s">
        <v>88</v>
      </c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5" t="s">
        <v>13</v>
      </c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 t="s">
        <v>14</v>
      </c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 t="s">
        <v>15</v>
      </c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6">
        <v>612</v>
      </c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5" t="s">
        <v>18</v>
      </c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7">
        <f>DD212</f>
        <v>0</v>
      </c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>
        <f t="shared" si="5"/>
        <v>0</v>
      </c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  <c r="EI167" s="57"/>
      <c r="EJ167" s="57"/>
      <c r="EK167" s="57"/>
      <c r="EL167" s="57"/>
      <c r="EM167" s="57"/>
      <c r="EN167" s="57"/>
      <c r="EO167" s="57"/>
      <c r="EP167" s="57"/>
      <c r="EQ167" s="57"/>
      <c r="ER167" s="57"/>
      <c r="ES167" s="57"/>
      <c r="ET167" s="57"/>
      <c r="EU167" s="57"/>
      <c r="EV167" s="57"/>
      <c r="EW167" s="57"/>
      <c r="EX167" s="57"/>
      <c r="EY167" s="57"/>
      <c r="EZ167" s="57"/>
      <c r="FA167" s="57"/>
      <c r="FB167" s="57"/>
      <c r="FC167" s="57"/>
      <c r="FD167" s="57"/>
      <c r="FE167" s="57"/>
    </row>
    <row r="168" spans="1:161" ht="34.5" customHeight="1" hidden="1">
      <c r="A168" s="8"/>
      <c r="B168" s="54" t="s">
        <v>88</v>
      </c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5" t="s">
        <v>13</v>
      </c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 t="s">
        <v>14</v>
      </c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 t="s">
        <v>19</v>
      </c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6">
        <v>611</v>
      </c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5" t="s">
        <v>18</v>
      </c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7">
        <f>DD213</f>
        <v>0</v>
      </c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>
        <f t="shared" si="5"/>
        <v>0</v>
      </c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/>
      <c r="ES168" s="57"/>
      <c r="ET168" s="57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</row>
    <row r="169" spans="1:161" ht="34.5" customHeight="1">
      <c r="A169" s="8"/>
      <c r="B169" s="54" t="s">
        <v>88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5" t="s">
        <v>13</v>
      </c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 t="s">
        <v>14</v>
      </c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 t="s">
        <v>23</v>
      </c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6">
        <v>323</v>
      </c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5" t="s">
        <v>18</v>
      </c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7">
        <f>DD314+DD302</f>
        <v>10478075</v>
      </c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>
        <f t="shared" si="5"/>
        <v>10478075</v>
      </c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  <c r="EI169" s="57"/>
      <c r="EJ169" s="57"/>
      <c r="EK169" s="57"/>
      <c r="EL169" s="57"/>
      <c r="EM169" s="57"/>
      <c r="EN169" s="57"/>
      <c r="EO169" s="57"/>
      <c r="EP169" s="57"/>
      <c r="EQ169" s="57"/>
      <c r="ER169" s="57"/>
      <c r="ES169" s="57"/>
      <c r="ET169" s="57"/>
      <c r="EU169" s="57"/>
      <c r="EV169" s="57"/>
      <c r="EW169" s="57"/>
      <c r="EX169" s="57"/>
      <c r="EY169" s="57"/>
      <c r="EZ169" s="57"/>
      <c r="FA169" s="57"/>
      <c r="FB169" s="57"/>
      <c r="FC169" s="57"/>
      <c r="FD169" s="57"/>
      <c r="FE169" s="57"/>
    </row>
    <row r="170" spans="1:161" ht="34.5" customHeight="1">
      <c r="A170" s="8"/>
      <c r="B170" s="54" t="s">
        <v>88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5" t="s">
        <v>13</v>
      </c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 t="s">
        <v>14</v>
      </c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 t="s">
        <v>39</v>
      </c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6">
        <v>612</v>
      </c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5" t="s">
        <v>18</v>
      </c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7">
        <f>DD211</f>
        <v>542000</v>
      </c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>
        <f t="shared" si="5"/>
        <v>542000</v>
      </c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  <c r="EI170" s="57"/>
      <c r="EJ170" s="57"/>
      <c r="EK170" s="57"/>
      <c r="EL170" s="57"/>
      <c r="EM170" s="57"/>
      <c r="EN170" s="57"/>
      <c r="EO170" s="57"/>
      <c r="EP170" s="57"/>
      <c r="EQ170" s="57"/>
      <c r="ER170" s="57"/>
      <c r="ES170" s="57"/>
      <c r="ET170" s="57"/>
      <c r="EU170" s="57"/>
      <c r="EV170" s="57"/>
      <c r="EW170" s="57"/>
      <c r="EX170" s="57"/>
      <c r="EY170" s="57"/>
      <c r="EZ170" s="57"/>
      <c r="FA170" s="57"/>
      <c r="FB170" s="57"/>
      <c r="FC170" s="57"/>
      <c r="FD170" s="57"/>
      <c r="FE170" s="57"/>
    </row>
    <row r="171" spans="1:161" ht="34.5" customHeight="1" hidden="1">
      <c r="A171" s="8"/>
      <c r="B171" s="54" t="s">
        <v>88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5" t="s">
        <v>13</v>
      </c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 t="s">
        <v>21</v>
      </c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 t="s">
        <v>19</v>
      </c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6">
        <v>612</v>
      </c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5" t="s">
        <v>18</v>
      </c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7">
        <f>DD230</f>
        <v>0</v>
      </c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>
        <f t="shared" si="5"/>
        <v>0</v>
      </c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  <c r="EI171" s="57"/>
      <c r="EJ171" s="57"/>
      <c r="EK171" s="57"/>
      <c r="EL171" s="57"/>
      <c r="EM171" s="57"/>
      <c r="EN171" s="57"/>
      <c r="EO171" s="57"/>
      <c r="EP171" s="57"/>
      <c r="EQ171" s="57"/>
      <c r="ER171" s="57"/>
      <c r="ES171" s="57"/>
      <c r="ET171" s="57"/>
      <c r="EU171" s="57"/>
      <c r="EV171" s="57"/>
      <c r="EW171" s="57"/>
      <c r="EX171" s="57"/>
      <c r="EY171" s="57"/>
      <c r="EZ171" s="57"/>
      <c r="FA171" s="57"/>
      <c r="FB171" s="57"/>
      <c r="FC171" s="57"/>
      <c r="FD171" s="57"/>
      <c r="FE171" s="57"/>
    </row>
    <row r="172" spans="1:161" ht="34.5" customHeight="1">
      <c r="A172" s="8"/>
      <c r="B172" s="54" t="s">
        <v>88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5" t="s">
        <v>13</v>
      </c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 t="s">
        <v>21</v>
      </c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 t="s">
        <v>42</v>
      </c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6">
        <v>611</v>
      </c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5" t="s">
        <v>18</v>
      </c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7">
        <f>DD231</f>
        <v>50</v>
      </c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>
        <f t="shared" si="5"/>
        <v>50</v>
      </c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  <c r="EI172" s="57"/>
      <c r="EJ172" s="57"/>
      <c r="EK172" s="57"/>
      <c r="EL172" s="57"/>
      <c r="EM172" s="57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</row>
    <row r="173" spans="1:161" ht="34.5" customHeight="1">
      <c r="A173" s="8"/>
      <c r="B173" s="54" t="s">
        <v>88</v>
      </c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5" t="s">
        <v>13</v>
      </c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 t="s">
        <v>21</v>
      </c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 t="s">
        <v>43</v>
      </c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6">
        <v>612</v>
      </c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5" t="s">
        <v>18</v>
      </c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7">
        <f>DD232</f>
        <v>93500</v>
      </c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>
        <f t="shared" si="5"/>
        <v>93500</v>
      </c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  <c r="EI173" s="57"/>
      <c r="EJ173" s="57"/>
      <c r="EK173" s="57"/>
      <c r="EL173" s="57"/>
      <c r="EM173" s="57"/>
      <c r="EN173" s="57"/>
      <c r="EO173" s="57"/>
      <c r="EP173" s="57"/>
      <c r="EQ173" s="57"/>
      <c r="ER173" s="57"/>
      <c r="ES173" s="57"/>
      <c r="ET173" s="57"/>
      <c r="EU173" s="57"/>
      <c r="EV173" s="57"/>
      <c r="EW173" s="57"/>
      <c r="EX173" s="57"/>
      <c r="EY173" s="57"/>
      <c r="EZ173" s="57"/>
      <c r="FA173" s="57"/>
      <c r="FB173" s="57"/>
      <c r="FC173" s="57"/>
      <c r="FD173" s="57"/>
      <c r="FE173" s="57"/>
    </row>
    <row r="174" spans="1:161" ht="34.5" customHeight="1">
      <c r="A174" s="8"/>
      <c r="B174" s="54" t="s">
        <v>88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5" t="s">
        <v>13</v>
      </c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 t="s">
        <v>21</v>
      </c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 t="s">
        <v>39</v>
      </c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6">
        <v>612</v>
      </c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5" t="s">
        <v>18</v>
      </c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7">
        <f>DD233</f>
        <v>886200</v>
      </c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>
        <f t="shared" si="5"/>
        <v>886200</v>
      </c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  <c r="EI174" s="57"/>
      <c r="EJ174" s="57"/>
      <c r="EK174" s="57"/>
      <c r="EL174" s="57"/>
      <c r="EM174" s="57"/>
      <c r="EN174" s="57"/>
      <c r="EO174" s="57"/>
      <c r="EP174" s="57"/>
      <c r="EQ174" s="57"/>
      <c r="ER174" s="57"/>
      <c r="ES174" s="57"/>
      <c r="ET174" s="57"/>
      <c r="EU174" s="57"/>
      <c r="EV174" s="57"/>
      <c r="EW174" s="57"/>
      <c r="EX174" s="57"/>
      <c r="EY174" s="57"/>
      <c r="EZ174" s="57"/>
      <c r="FA174" s="57"/>
      <c r="FB174" s="57"/>
      <c r="FC174" s="57"/>
      <c r="FD174" s="57"/>
      <c r="FE174" s="57"/>
    </row>
    <row r="175" spans="1:161" ht="34.5" customHeight="1" hidden="1">
      <c r="A175" s="8"/>
      <c r="B175" s="54" t="s">
        <v>88</v>
      </c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5" t="s">
        <v>13</v>
      </c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 t="s">
        <v>47</v>
      </c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 t="s">
        <v>42</v>
      </c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6">
        <v>611</v>
      </c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5" t="s">
        <v>18</v>
      </c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7">
        <f>DD259</f>
        <v>0</v>
      </c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>
        <f aca="true" t="shared" si="6" ref="DS175:DS187">DD175</f>
        <v>0</v>
      </c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  <c r="EI175" s="57"/>
      <c r="EJ175" s="57"/>
      <c r="EK175" s="57"/>
      <c r="EL175" s="57"/>
      <c r="EM175" s="57"/>
      <c r="EN175" s="57"/>
      <c r="EO175" s="57"/>
      <c r="EP175" s="57"/>
      <c r="EQ175" s="57"/>
      <c r="ER175" s="57"/>
      <c r="ES175" s="57"/>
      <c r="ET175" s="57"/>
      <c r="EU175" s="57"/>
      <c r="EV175" s="57"/>
      <c r="EW175" s="57"/>
      <c r="EX175" s="57"/>
      <c r="EY175" s="57"/>
      <c r="EZ175" s="57"/>
      <c r="FA175" s="57"/>
      <c r="FB175" s="57"/>
      <c r="FC175" s="57"/>
      <c r="FD175" s="57"/>
      <c r="FE175" s="57"/>
    </row>
    <row r="176" spans="1:161" ht="34.5" customHeight="1" hidden="1">
      <c r="A176" s="8"/>
      <c r="B176" s="54" t="s">
        <v>88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5" t="s">
        <v>13</v>
      </c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 t="s">
        <v>47</v>
      </c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 t="s">
        <v>42</v>
      </c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6">
        <v>612</v>
      </c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5" t="s">
        <v>18</v>
      </c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7">
        <f>DD260</f>
        <v>0</v>
      </c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>
        <f t="shared" si="6"/>
        <v>0</v>
      </c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  <c r="EO176" s="57"/>
      <c r="EP176" s="57"/>
      <c r="EQ176" s="57"/>
      <c r="ER176" s="57"/>
      <c r="ES176" s="57"/>
      <c r="ET176" s="57"/>
      <c r="EU176" s="57"/>
      <c r="EV176" s="57"/>
      <c r="EW176" s="57"/>
      <c r="EX176" s="57"/>
      <c r="EY176" s="57"/>
      <c r="EZ176" s="57"/>
      <c r="FA176" s="57"/>
      <c r="FB176" s="57"/>
      <c r="FC176" s="57"/>
      <c r="FD176" s="57"/>
      <c r="FE176" s="57"/>
    </row>
    <row r="177" spans="1:161" ht="34.5" customHeight="1">
      <c r="A177" s="8"/>
      <c r="B177" s="54" t="s">
        <v>88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5" t="s">
        <v>13</v>
      </c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 t="s">
        <v>47</v>
      </c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 t="s">
        <v>39</v>
      </c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6">
        <v>612</v>
      </c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5" t="s">
        <v>18</v>
      </c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7">
        <f>DD261</f>
        <v>116700</v>
      </c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>
        <f t="shared" si="6"/>
        <v>116700</v>
      </c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  <c r="EI177" s="57"/>
      <c r="EJ177" s="57"/>
      <c r="EK177" s="57"/>
      <c r="EL177" s="57"/>
      <c r="EM177" s="57"/>
      <c r="EN177" s="57"/>
      <c r="EO177" s="57"/>
      <c r="EP177" s="57"/>
      <c r="EQ177" s="57"/>
      <c r="ER177" s="57"/>
      <c r="ES177" s="57"/>
      <c r="ET177" s="57"/>
      <c r="EU177" s="57"/>
      <c r="EV177" s="57"/>
      <c r="EW177" s="57"/>
      <c r="EX177" s="57"/>
      <c r="EY177" s="57"/>
      <c r="EZ177" s="57"/>
      <c r="FA177" s="57"/>
      <c r="FB177" s="57"/>
      <c r="FC177" s="57"/>
      <c r="FD177" s="57"/>
      <c r="FE177" s="57"/>
    </row>
    <row r="178" spans="1:161" ht="30" customHeight="1">
      <c r="A178" s="8"/>
      <c r="B178" s="54" t="s">
        <v>89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5" t="s">
        <v>13</v>
      </c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 t="s">
        <v>14</v>
      </c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 t="s">
        <v>72</v>
      </c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 t="s">
        <v>73</v>
      </c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 t="s">
        <v>27</v>
      </c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7">
        <f>DD279+DD287+DD293</f>
        <v>3107540.59</v>
      </c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>
        <f t="shared" si="6"/>
        <v>3107540.59</v>
      </c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ED178" s="57"/>
      <c r="EE178" s="57"/>
      <c r="EF178" s="57"/>
      <c r="EG178" s="57"/>
      <c r="EH178" s="57"/>
      <c r="EI178" s="57"/>
      <c r="EJ178" s="57"/>
      <c r="EK178" s="57"/>
      <c r="EL178" s="57"/>
      <c r="EM178" s="57"/>
      <c r="EN178" s="57"/>
      <c r="EO178" s="57"/>
      <c r="EP178" s="57"/>
      <c r="EQ178" s="57"/>
      <c r="ER178" s="57"/>
      <c r="ES178" s="57"/>
      <c r="ET178" s="57"/>
      <c r="EU178" s="57"/>
      <c r="EV178" s="57"/>
      <c r="EW178" s="57"/>
      <c r="EX178" s="57"/>
      <c r="EY178" s="57"/>
      <c r="EZ178" s="57"/>
      <c r="FA178" s="57"/>
      <c r="FB178" s="57"/>
      <c r="FC178" s="57"/>
      <c r="FD178" s="57"/>
      <c r="FE178" s="57"/>
    </row>
    <row r="179" spans="1:161" ht="30" customHeight="1" hidden="1">
      <c r="A179" s="8"/>
      <c r="B179" s="54" t="s">
        <v>88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5" t="s">
        <v>13</v>
      </c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 t="s">
        <v>14</v>
      </c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 t="s">
        <v>72</v>
      </c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 t="s">
        <v>73</v>
      </c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 t="s">
        <v>27</v>
      </c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7">
        <v>0</v>
      </c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>
        <f t="shared" si="6"/>
        <v>0</v>
      </c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ED179" s="57"/>
      <c r="EE179" s="57"/>
      <c r="EF179" s="57"/>
      <c r="EG179" s="57"/>
      <c r="EH179" s="57"/>
      <c r="EI179" s="57"/>
      <c r="EJ179" s="57"/>
      <c r="EK179" s="57"/>
      <c r="EL179" s="57"/>
      <c r="EM179" s="57"/>
      <c r="EN179" s="57"/>
      <c r="EO179" s="57"/>
      <c r="EP179" s="57"/>
      <c r="EQ179" s="57"/>
      <c r="ER179" s="57"/>
      <c r="ES179" s="57"/>
      <c r="ET179" s="57"/>
      <c r="EU179" s="57"/>
      <c r="EV179" s="57"/>
      <c r="EW179" s="57"/>
      <c r="EX179" s="57"/>
      <c r="EY179" s="57"/>
      <c r="EZ179" s="57"/>
      <c r="FA179" s="57"/>
      <c r="FB179" s="57"/>
      <c r="FC179" s="57"/>
      <c r="FD179" s="57"/>
      <c r="FE179" s="57"/>
    </row>
    <row r="180" spans="1:161" ht="30.75" customHeight="1" hidden="1">
      <c r="A180" s="8"/>
      <c r="B180" s="54" t="s">
        <v>89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5" t="s">
        <v>13</v>
      </c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 t="s">
        <v>14</v>
      </c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 t="s">
        <v>63</v>
      </c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6">
        <v>323</v>
      </c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5" t="s">
        <v>27</v>
      </c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7">
        <f>DD321</f>
        <v>0</v>
      </c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>
        <f t="shared" si="6"/>
        <v>0</v>
      </c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ED180" s="57"/>
      <c r="EE180" s="57"/>
      <c r="EF180" s="57"/>
      <c r="EG180" s="57"/>
      <c r="EH180" s="57"/>
      <c r="EI180" s="57"/>
      <c r="EJ180" s="57"/>
      <c r="EK180" s="57"/>
      <c r="EL180" s="57"/>
      <c r="EM180" s="57"/>
      <c r="EN180" s="57"/>
      <c r="EO180" s="57"/>
      <c r="EP180" s="57"/>
      <c r="EQ180" s="57"/>
      <c r="ER180" s="57"/>
      <c r="ES180" s="57"/>
      <c r="ET180" s="57"/>
      <c r="EU180" s="57"/>
      <c r="EV180" s="57"/>
      <c r="EW180" s="57"/>
      <c r="EX180" s="57"/>
      <c r="EY180" s="57"/>
      <c r="EZ180" s="57"/>
      <c r="FA180" s="57"/>
      <c r="FB180" s="57"/>
      <c r="FC180" s="57"/>
      <c r="FD180" s="57"/>
      <c r="FE180" s="57"/>
    </row>
    <row r="181" spans="1:161" ht="35.25" customHeight="1">
      <c r="A181" s="8"/>
      <c r="B181" s="54" t="s">
        <v>89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5" t="s">
        <v>13</v>
      </c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 t="s">
        <v>14</v>
      </c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 t="s">
        <v>23</v>
      </c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6">
        <v>323</v>
      </c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5" t="s">
        <v>27</v>
      </c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7">
        <f>DD315+DD303</f>
        <v>88459114.19</v>
      </c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>
        <f t="shared" si="6"/>
        <v>88459114.19</v>
      </c>
      <c r="DT181" s="57"/>
      <c r="DU181" s="57"/>
      <c r="DV181" s="57"/>
      <c r="DW181" s="57"/>
      <c r="DX181" s="57"/>
      <c r="DY181" s="57"/>
      <c r="DZ181" s="57"/>
      <c r="EA181" s="57"/>
      <c r="EB181" s="57"/>
      <c r="EC181" s="57"/>
      <c r="ED181" s="57"/>
      <c r="EE181" s="57"/>
      <c r="EF181" s="57"/>
      <c r="EG181" s="57"/>
      <c r="EH181" s="57"/>
      <c r="EI181" s="57"/>
      <c r="EJ181" s="57"/>
      <c r="EK181" s="57"/>
      <c r="EL181" s="57"/>
      <c r="EM181" s="57"/>
      <c r="EN181" s="57"/>
      <c r="EO181" s="57"/>
      <c r="EP181" s="57"/>
      <c r="EQ181" s="57"/>
      <c r="ER181" s="57"/>
      <c r="ES181" s="57"/>
      <c r="ET181" s="57"/>
      <c r="EU181" s="57"/>
      <c r="EV181" s="57"/>
      <c r="EW181" s="57"/>
      <c r="EX181" s="57"/>
      <c r="EY181" s="57"/>
      <c r="EZ181" s="57"/>
      <c r="FA181" s="57"/>
      <c r="FB181" s="57"/>
      <c r="FC181" s="57"/>
      <c r="FD181" s="57"/>
      <c r="FE181" s="57"/>
    </row>
    <row r="182" spans="1:161" ht="35.25" customHeight="1" hidden="1">
      <c r="A182" s="8"/>
      <c r="B182" s="54" t="s">
        <v>89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5" t="s">
        <v>13</v>
      </c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 t="s">
        <v>14</v>
      </c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 t="s">
        <v>39</v>
      </c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6">
        <v>611</v>
      </c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5" t="s">
        <v>27</v>
      </c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7">
        <v>0</v>
      </c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>
        <f>DD182</f>
        <v>0</v>
      </c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</row>
    <row r="183" spans="1:161" ht="35.25" customHeight="1" hidden="1">
      <c r="A183" s="8"/>
      <c r="B183" s="54" t="s">
        <v>89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5" t="s">
        <v>13</v>
      </c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 t="s">
        <v>14</v>
      </c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 t="s">
        <v>74</v>
      </c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6">
        <v>323</v>
      </c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5" t="s">
        <v>27</v>
      </c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7">
        <f>DD340</f>
        <v>0</v>
      </c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  <c r="DO183" s="57"/>
      <c r="DP183" s="57"/>
      <c r="DQ183" s="57"/>
      <c r="DR183" s="57"/>
      <c r="DS183" s="57">
        <f t="shared" si="6"/>
        <v>0</v>
      </c>
      <c r="DT183" s="57"/>
      <c r="DU183" s="57"/>
      <c r="DV183" s="57"/>
      <c r="DW183" s="57"/>
      <c r="DX183" s="57"/>
      <c r="DY183" s="57"/>
      <c r="DZ183" s="57"/>
      <c r="EA183" s="57"/>
      <c r="EB183" s="57"/>
      <c r="EC183" s="57"/>
      <c r="ED183" s="57"/>
      <c r="EE183" s="57"/>
      <c r="EF183" s="57"/>
      <c r="EG183" s="57"/>
      <c r="EH183" s="57"/>
      <c r="EI183" s="57"/>
      <c r="EJ183" s="57"/>
      <c r="EK183" s="57"/>
      <c r="EL183" s="57"/>
      <c r="EM183" s="57"/>
      <c r="EN183" s="57"/>
      <c r="EO183" s="57"/>
      <c r="EP183" s="57"/>
      <c r="EQ183" s="57"/>
      <c r="ER183" s="57"/>
      <c r="ES183" s="57"/>
      <c r="ET183" s="57"/>
      <c r="EU183" s="57"/>
      <c r="EV183" s="57"/>
      <c r="EW183" s="57"/>
      <c r="EX183" s="57"/>
      <c r="EY183" s="57"/>
      <c r="EZ183" s="57"/>
      <c r="FA183" s="57"/>
      <c r="FB183" s="57"/>
      <c r="FC183" s="57"/>
      <c r="FD183" s="57"/>
      <c r="FE183" s="57"/>
    </row>
    <row r="184" spans="1:161" ht="35.25" customHeight="1" hidden="1">
      <c r="A184" s="8"/>
      <c r="B184" s="54" t="s">
        <v>89</v>
      </c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5" t="s">
        <v>13</v>
      </c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 t="s">
        <v>14</v>
      </c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 t="s">
        <v>74</v>
      </c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6">
        <v>323</v>
      </c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5" t="s">
        <v>27</v>
      </c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7">
        <f>DD348</f>
        <v>0</v>
      </c>
      <c r="DE184" s="57"/>
      <c r="DF184" s="57"/>
      <c r="DG184" s="57"/>
      <c r="DH184" s="57"/>
      <c r="DI184" s="57"/>
      <c r="DJ184" s="57"/>
      <c r="DK184" s="57"/>
      <c r="DL184" s="57"/>
      <c r="DM184" s="57"/>
      <c r="DN184" s="57"/>
      <c r="DO184" s="57"/>
      <c r="DP184" s="57"/>
      <c r="DQ184" s="57"/>
      <c r="DR184" s="57"/>
      <c r="DS184" s="57">
        <f t="shared" si="6"/>
        <v>0</v>
      </c>
      <c r="DT184" s="57"/>
      <c r="DU184" s="57"/>
      <c r="DV184" s="57"/>
      <c r="DW184" s="57"/>
      <c r="DX184" s="57"/>
      <c r="DY184" s="57"/>
      <c r="DZ184" s="57"/>
      <c r="EA184" s="57"/>
      <c r="EB184" s="57"/>
      <c r="EC184" s="57"/>
      <c r="ED184" s="57"/>
      <c r="EE184" s="57"/>
      <c r="EF184" s="57"/>
      <c r="EG184" s="57"/>
      <c r="EH184" s="57"/>
      <c r="EI184" s="57"/>
      <c r="EJ184" s="57"/>
      <c r="EK184" s="57"/>
      <c r="EL184" s="57"/>
      <c r="EM184" s="57"/>
      <c r="EN184" s="57"/>
      <c r="EO184" s="57"/>
      <c r="EP184" s="57"/>
      <c r="EQ184" s="57"/>
      <c r="ER184" s="57"/>
      <c r="ES184" s="57"/>
      <c r="ET184" s="57"/>
      <c r="EU184" s="57"/>
      <c r="EV184" s="57"/>
      <c r="EW184" s="57"/>
      <c r="EX184" s="57"/>
      <c r="EY184" s="57"/>
      <c r="EZ184" s="57"/>
      <c r="FA184" s="57"/>
      <c r="FB184" s="57"/>
      <c r="FC184" s="57"/>
      <c r="FD184" s="57"/>
      <c r="FE184" s="57"/>
    </row>
    <row r="185" spans="1:161" ht="29.25" customHeight="1" hidden="1">
      <c r="A185" s="8"/>
      <c r="B185" s="54" t="s">
        <v>89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5" t="s">
        <v>13</v>
      </c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 t="s">
        <v>14</v>
      </c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 t="s">
        <v>65</v>
      </c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6">
        <v>612</v>
      </c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5" t="s">
        <v>27</v>
      </c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7">
        <f>DD332</f>
        <v>0</v>
      </c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>
        <f t="shared" si="6"/>
        <v>0</v>
      </c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</row>
    <row r="186" spans="1:161" ht="36.75" customHeight="1" hidden="1">
      <c r="A186" s="8"/>
      <c r="B186" s="54" t="s">
        <v>89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5" t="s">
        <v>13</v>
      </c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 t="s">
        <v>21</v>
      </c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 t="s">
        <v>42</v>
      </c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6">
        <v>611</v>
      </c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5" t="s">
        <v>27</v>
      </c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7">
        <f>DD234</f>
        <v>0</v>
      </c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>
        <f t="shared" si="6"/>
        <v>0</v>
      </c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57"/>
      <c r="EF186" s="57"/>
      <c r="EG186" s="57"/>
      <c r="EH186" s="57"/>
      <c r="EI186" s="57"/>
      <c r="EJ186" s="57"/>
      <c r="EK186" s="57"/>
      <c r="EL186" s="57"/>
      <c r="EM186" s="57"/>
      <c r="EN186" s="57"/>
      <c r="EO186" s="57"/>
      <c r="EP186" s="57"/>
      <c r="EQ186" s="57"/>
      <c r="ER186" s="57"/>
      <c r="ES186" s="57"/>
      <c r="ET186" s="57"/>
      <c r="EU186" s="57"/>
      <c r="EV186" s="57"/>
      <c r="EW186" s="57"/>
      <c r="EX186" s="57"/>
      <c r="EY186" s="57"/>
      <c r="EZ186" s="57"/>
      <c r="FA186" s="57"/>
      <c r="FB186" s="57"/>
      <c r="FC186" s="57"/>
      <c r="FD186" s="57"/>
      <c r="FE186" s="57"/>
    </row>
    <row r="187" spans="1:161" ht="36.75" customHeight="1">
      <c r="A187" s="8"/>
      <c r="B187" s="54" t="s">
        <v>89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5" t="s">
        <v>13</v>
      </c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 t="s">
        <v>47</v>
      </c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 t="s">
        <v>42</v>
      </c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6">
        <v>611</v>
      </c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5" t="s">
        <v>27</v>
      </c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7">
        <f>DD262</f>
        <v>20</v>
      </c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>
        <f t="shared" si="6"/>
        <v>20</v>
      </c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57"/>
      <c r="EF187" s="57"/>
      <c r="EG187" s="57"/>
      <c r="EH187" s="57"/>
      <c r="EI187" s="57"/>
      <c r="EJ187" s="57"/>
      <c r="EK187" s="57"/>
      <c r="EL187" s="57"/>
      <c r="EM187" s="57"/>
      <c r="EN187" s="57"/>
      <c r="EO187" s="57"/>
      <c r="EP187" s="57"/>
      <c r="EQ187" s="57"/>
      <c r="ER187" s="57"/>
      <c r="ES187" s="57"/>
      <c r="ET187" s="57"/>
      <c r="EU187" s="57"/>
      <c r="EV187" s="57"/>
      <c r="EW187" s="57"/>
      <c r="EX187" s="57"/>
      <c r="EY187" s="57"/>
      <c r="EZ187" s="57"/>
      <c r="FA187" s="57"/>
      <c r="FB187" s="57"/>
      <c r="FC187" s="57"/>
      <c r="FD187" s="57"/>
      <c r="FE187" s="57"/>
    </row>
    <row r="188" spans="1:161" ht="12.75" customHeight="1" hidden="1">
      <c r="A188" s="8"/>
      <c r="B188" s="54" t="s">
        <v>88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7"/>
      <c r="EO188" s="57"/>
      <c r="EP188" s="57"/>
      <c r="EQ188" s="57"/>
      <c r="ER188" s="57"/>
      <c r="ES188" s="57"/>
      <c r="ET188" s="57"/>
      <c r="EU188" s="57"/>
      <c r="EV188" s="57"/>
      <c r="EW188" s="57"/>
      <c r="EX188" s="57"/>
      <c r="EY188" s="57"/>
      <c r="EZ188" s="57"/>
      <c r="FA188" s="57"/>
      <c r="FB188" s="57"/>
      <c r="FC188" s="57"/>
      <c r="FD188" s="57"/>
      <c r="FE188" s="57"/>
    </row>
    <row r="189" spans="1:161" ht="12.75" customHeight="1" hidden="1">
      <c r="A189" s="8"/>
      <c r="B189" s="54" t="s">
        <v>90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6"/>
      <c r="DT189" s="56"/>
      <c r="DU189" s="56"/>
      <c r="DV189" s="56"/>
      <c r="DW189" s="56"/>
      <c r="DX189" s="56"/>
      <c r="DY189" s="56"/>
      <c r="DZ189" s="56"/>
      <c r="EA189" s="56"/>
      <c r="EB189" s="56"/>
      <c r="EC189" s="56"/>
      <c r="ED189" s="56"/>
      <c r="EE189" s="56"/>
      <c r="EF189" s="56"/>
      <c r="EG189" s="56"/>
      <c r="EH189" s="56"/>
      <c r="EI189" s="56"/>
      <c r="EJ189" s="56"/>
      <c r="EK189" s="56"/>
      <c r="EL189" s="56"/>
      <c r="EM189" s="56"/>
      <c r="EN189" s="57"/>
      <c r="EO189" s="57"/>
      <c r="EP189" s="57"/>
      <c r="EQ189" s="57"/>
      <c r="ER189" s="57"/>
      <c r="ES189" s="57"/>
      <c r="ET189" s="57"/>
      <c r="EU189" s="57"/>
      <c r="EV189" s="57"/>
      <c r="EW189" s="57"/>
      <c r="EX189" s="57"/>
      <c r="EY189" s="57"/>
      <c r="EZ189" s="57"/>
      <c r="FA189" s="57"/>
      <c r="FB189" s="57"/>
      <c r="FC189" s="57"/>
      <c r="FD189" s="57"/>
      <c r="FE189" s="57"/>
    </row>
    <row r="190" spans="1:161" ht="12.75" customHeight="1" hidden="1">
      <c r="A190" s="8"/>
      <c r="B190" s="54" t="s">
        <v>89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/>
      <c r="EK190" s="56"/>
      <c r="EL190" s="56"/>
      <c r="EM190" s="56"/>
      <c r="EN190" s="57"/>
      <c r="EO190" s="57"/>
      <c r="EP190" s="57"/>
      <c r="EQ190" s="57"/>
      <c r="ER190" s="57"/>
      <c r="ES190" s="57"/>
      <c r="ET190" s="57"/>
      <c r="EU190" s="57"/>
      <c r="EV190" s="57"/>
      <c r="EW190" s="57"/>
      <c r="EX190" s="57"/>
      <c r="EY190" s="57"/>
      <c r="EZ190" s="57"/>
      <c r="FA190" s="57"/>
      <c r="FB190" s="57"/>
      <c r="FC190" s="57"/>
      <c r="FD190" s="57"/>
      <c r="FE190" s="57"/>
    </row>
    <row r="191" spans="1:161" ht="12.75" customHeight="1" hidden="1">
      <c r="A191" s="8"/>
      <c r="B191" s="54" t="s">
        <v>91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6"/>
      <c r="DT191" s="56"/>
      <c r="DU191" s="56"/>
      <c r="DV191" s="56"/>
      <c r="DW191" s="56"/>
      <c r="DX191" s="56"/>
      <c r="DY191" s="56"/>
      <c r="DZ191" s="56"/>
      <c r="EA191" s="56"/>
      <c r="EB191" s="56"/>
      <c r="EC191" s="56"/>
      <c r="ED191" s="56"/>
      <c r="EE191" s="56"/>
      <c r="EF191" s="56"/>
      <c r="EG191" s="56"/>
      <c r="EH191" s="56"/>
      <c r="EI191" s="56"/>
      <c r="EJ191" s="56"/>
      <c r="EK191" s="56"/>
      <c r="EL191" s="56"/>
      <c r="EM191" s="56"/>
      <c r="EN191" s="57"/>
      <c r="EO191" s="57"/>
      <c r="EP191" s="57"/>
      <c r="EQ191" s="57"/>
      <c r="ER191" s="57"/>
      <c r="ES191" s="57"/>
      <c r="ET191" s="57"/>
      <c r="EU191" s="57"/>
      <c r="EV191" s="57"/>
      <c r="EW191" s="57"/>
      <c r="EX191" s="57"/>
      <c r="EY191" s="57"/>
      <c r="EZ191" s="57"/>
      <c r="FA191" s="57"/>
      <c r="FB191" s="57"/>
      <c r="FC191" s="57"/>
      <c r="FD191" s="57"/>
      <c r="FE191" s="57"/>
    </row>
    <row r="192" spans="1:161" ht="12.75" customHeight="1" hidden="1">
      <c r="A192" s="8"/>
      <c r="B192" s="54" t="s">
        <v>92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7"/>
      <c r="DE192" s="57"/>
      <c r="DF192" s="57"/>
      <c r="DG192" s="57"/>
      <c r="DH192" s="57"/>
      <c r="DI192" s="57"/>
      <c r="DJ192" s="57"/>
      <c r="DK192" s="57"/>
      <c r="DL192" s="57"/>
      <c r="DM192" s="57"/>
      <c r="DN192" s="57"/>
      <c r="DO192" s="57"/>
      <c r="DP192" s="57"/>
      <c r="DQ192" s="57"/>
      <c r="DR192" s="57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7"/>
      <c r="EO192" s="57"/>
      <c r="EP192" s="57"/>
      <c r="EQ192" s="57"/>
      <c r="ER192" s="57"/>
      <c r="ES192" s="57"/>
      <c r="ET192" s="57"/>
      <c r="EU192" s="57"/>
      <c r="EV192" s="57"/>
      <c r="EW192" s="57"/>
      <c r="EX192" s="57"/>
      <c r="EY192" s="57"/>
      <c r="EZ192" s="57"/>
      <c r="FA192" s="57"/>
      <c r="FB192" s="57"/>
      <c r="FC192" s="57"/>
      <c r="FD192" s="57"/>
      <c r="FE192" s="57"/>
    </row>
    <row r="193" spans="1:161" ht="36.75" customHeight="1">
      <c r="A193" s="8"/>
      <c r="B193" s="54" t="s">
        <v>89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5" t="s">
        <v>13</v>
      </c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 t="s">
        <v>21</v>
      </c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 t="s">
        <v>39</v>
      </c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6">
        <v>611</v>
      </c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5" t="s">
        <v>27</v>
      </c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7">
        <f>DD235</f>
        <v>85</v>
      </c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>
        <f>DD193</f>
        <v>85</v>
      </c>
      <c r="DT193" s="57"/>
      <c r="DU193" s="57"/>
      <c r="DV193" s="57"/>
      <c r="DW193" s="57"/>
      <c r="DX193" s="57"/>
      <c r="DY193" s="57"/>
      <c r="DZ193" s="57"/>
      <c r="EA193" s="57"/>
      <c r="EB193" s="57"/>
      <c r="EC193" s="57"/>
      <c r="ED193" s="57"/>
      <c r="EE193" s="57"/>
      <c r="EF193" s="57"/>
      <c r="EG193" s="57"/>
      <c r="EH193" s="57"/>
      <c r="EI193" s="57"/>
      <c r="EJ193" s="57"/>
      <c r="EK193" s="57"/>
      <c r="EL193" s="57"/>
      <c r="EM193" s="57"/>
      <c r="EN193" s="57"/>
      <c r="EO193" s="57"/>
      <c r="EP193" s="57"/>
      <c r="EQ193" s="57"/>
      <c r="ER193" s="57"/>
      <c r="ES193" s="57"/>
      <c r="ET193" s="57"/>
      <c r="EU193" s="57"/>
      <c r="EV193" s="57"/>
      <c r="EW193" s="57"/>
      <c r="EX193" s="57"/>
      <c r="EY193" s="57"/>
      <c r="EZ193" s="57"/>
      <c r="FA193" s="57"/>
      <c r="FB193" s="57"/>
      <c r="FC193" s="57"/>
      <c r="FD193" s="57"/>
      <c r="FE193" s="57"/>
    </row>
    <row r="194" spans="1:161" ht="30.75" customHeight="1">
      <c r="A194" s="8"/>
      <c r="B194" s="54" t="s">
        <v>93</v>
      </c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7"/>
      <c r="DE194" s="57"/>
      <c r="DF194" s="57"/>
      <c r="DG194" s="57"/>
      <c r="DH194" s="57"/>
      <c r="DI194" s="57"/>
      <c r="DJ194" s="57"/>
      <c r="DK194" s="57"/>
      <c r="DL194" s="57"/>
      <c r="DM194" s="57"/>
      <c r="DN194" s="57"/>
      <c r="DO194" s="57"/>
      <c r="DP194" s="57"/>
      <c r="DQ194" s="57"/>
      <c r="DR194" s="57"/>
      <c r="DS194" s="85"/>
      <c r="DT194" s="85"/>
      <c r="DU194" s="85"/>
      <c r="DV194" s="85"/>
      <c r="DW194" s="85"/>
      <c r="DX194" s="85"/>
      <c r="DY194" s="85"/>
      <c r="DZ194" s="85"/>
      <c r="EA194" s="85"/>
      <c r="EB194" s="85"/>
      <c r="EC194" s="85"/>
      <c r="ED194" s="85"/>
      <c r="EE194" s="85"/>
      <c r="EF194" s="85"/>
      <c r="EG194" s="85"/>
      <c r="EH194" s="85"/>
      <c r="EI194" s="85"/>
      <c r="EJ194" s="85"/>
      <c r="EK194" s="85"/>
      <c r="EL194" s="85"/>
      <c r="EM194" s="85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56"/>
      <c r="FA194" s="56"/>
      <c r="FB194" s="56"/>
      <c r="FC194" s="56"/>
      <c r="FD194" s="56"/>
      <c r="FE194" s="56"/>
    </row>
    <row r="195" spans="1:161" ht="23.25" customHeight="1">
      <c r="A195" s="8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9"/>
      <c r="AL195" s="25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7"/>
      <c r="AY195" s="25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7"/>
      <c r="BM195" s="25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7"/>
      <c r="CA195" s="28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30"/>
      <c r="CO195" s="25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7"/>
      <c r="DD195" s="31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3"/>
      <c r="DS195" s="28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30"/>
      <c r="EN195" s="28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30"/>
    </row>
    <row r="196" spans="1:161" ht="30" customHeight="1">
      <c r="A196" s="8"/>
      <c r="B196" s="60" t="s">
        <v>1</v>
      </c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57"/>
      <c r="DO196" s="57"/>
      <c r="DP196" s="57"/>
      <c r="DQ196" s="57"/>
      <c r="DR196" s="57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/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  <c r="EW196" s="56"/>
      <c r="EX196" s="56"/>
      <c r="EY196" s="56"/>
      <c r="EZ196" s="56"/>
      <c r="FA196" s="56"/>
      <c r="FB196" s="56"/>
      <c r="FC196" s="56"/>
      <c r="FD196" s="56"/>
      <c r="FE196" s="56"/>
    </row>
    <row r="197" spans="1:167" s="5" customFormat="1" ht="49.5" customHeight="1">
      <c r="A197" s="22"/>
      <c r="B197" s="44" t="s">
        <v>94</v>
      </c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3">
        <f>DD199+DD217+DD238+DD246</f>
        <v>12298508.93</v>
      </c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>
        <f>DD197</f>
        <v>12298508.93</v>
      </c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83"/>
      <c r="EO197" s="83"/>
      <c r="EP197" s="83"/>
      <c r="EQ197" s="83"/>
      <c r="ER197" s="83"/>
      <c r="ES197" s="83"/>
      <c r="ET197" s="83"/>
      <c r="EU197" s="83"/>
      <c r="EV197" s="83"/>
      <c r="EW197" s="83"/>
      <c r="EX197" s="83"/>
      <c r="EY197" s="83"/>
      <c r="EZ197" s="83"/>
      <c r="FA197" s="83"/>
      <c r="FB197" s="83"/>
      <c r="FC197" s="83"/>
      <c r="FD197" s="83"/>
      <c r="FE197" s="83"/>
      <c r="FK197" s="38"/>
    </row>
    <row r="198" spans="1:161" s="5" customFormat="1" ht="15" customHeight="1">
      <c r="A198" s="23"/>
      <c r="B198" s="47" t="s">
        <v>1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</row>
    <row r="199" spans="1:161" ht="34.5" customHeight="1">
      <c r="A199" s="8"/>
      <c r="B199" s="60" t="s">
        <v>36</v>
      </c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55" t="s">
        <v>13</v>
      </c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 t="s">
        <v>14</v>
      </c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9">
        <f>DD200+DD201+DD202+DD203+DD205+DD207+DD208+DD210+DD213+DD214+DD212+DD209+DD211+DD206+DD204</f>
        <v>9198084.25</v>
      </c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>
        <f aca="true" t="shared" si="7" ref="DS199:DS214">DD199</f>
        <v>9198084.25</v>
      </c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  <c r="EN199" s="56"/>
      <c r="EO199" s="56"/>
      <c r="EP199" s="56"/>
      <c r="EQ199" s="56"/>
      <c r="ER199" s="56"/>
      <c r="ES199" s="56"/>
      <c r="ET199" s="56"/>
      <c r="EU199" s="56"/>
      <c r="EV199" s="56"/>
      <c r="EW199" s="56"/>
      <c r="EX199" s="56"/>
      <c r="EY199" s="56"/>
      <c r="EZ199" s="56"/>
      <c r="FA199" s="56"/>
      <c r="FB199" s="56"/>
      <c r="FC199" s="56"/>
      <c r="FD199" s="56"/>
      <c r="FE199" s="56"/>
    </row>
    <row r="200" spans="1:161" ht="12.75" customHeight="1" hidden="1">
      <c r="A200" s="8"/>
      <c r="B200" s="54" t="s">
        <v>77</v>
      </c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5" t="s">
        <v>13</v>
      </c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 t="s">
        <v>14</v>
      </c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7">
        <v>0</v>
      </c>
      <c r="DE200" s="57"/>
      <c r="DF200" s="57"/>
      <c r="DG200" s="57"/>
      <c r="DH200" s="57"/>
      <c r="DI200" s="57"/>
      <c r="DJ200" s="57"/>
      <c r="DK200" s="57"/>
      <c r="DL200" s="57"/>
      <c r="DM200" s="57"/>
      <c r="DN200" s="57"/>
      <c r="DO200" s="57"/>
      <c r="DP200" s="57"/>
      <c r="DQ200" s="57"/>
      <c r="DR200" s="57"/>
      <c r="DS200" s="57">
        <f t="shared" si="7"/>
        <v>0</v>
      </c>
      <c r="DT200" s="57"/>
      <c r="DU200" s="57"/>
      <c r="DV200" s="57"/>
      <c r="DW200" s="57"/>
      <c r="DX200" s="57"/>
      <c r="DY200" s="57"/>
      <c r="DZ200" s="57"/>
      <c r="EA200" s="57"/>
      <c r="EB200" s="57"/>
      <c r="EC200" s="57"/>
      <c r="ED200" s="57"/>
      <c r="EE200" s="57"/>
      <c r="EF200" s="57"/>
      <c r="EG200" s="57"/>
      <c r="EH200" s="57"/>
      <c r="EI200" s="57"/>
      <c r="EJ200" s="57"/>
      <c r="EK200" s="57"/>
      <c r="EL200" s="57"/>
      <c r="EM200" s="57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</row>
    <row r="201" spans="1:161" ht="21" customHeight="1">
      <c r="A201" s="8"/>
      <c r="B201" s="54" t="s">
        <v>78</v>
      </c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5" t="s">
        <v>13</v>
      </c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 t="s">
        <v>14</v>
      </c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 t="s">
        <v>37</v>
      </c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6">
        <v>611</v>
      </c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5" t="s">
        <v>79</v>
      </c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7">
        <f>286800+3430+24845</f>
        <v>315075</v>
      </c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  <c r="DP201" s="57"/>
      <c r="DQ201" s="57"/>
      <c r="DR201" s="57"/>
      <c r="DS201" s="57">
        <f t="shared" si="7"/>
        <v>315075</v>
      </c>
      <c r="DT201" s="57"/>
      <c r="DU201" s="57"/>
      <c r="DV201" s="57"/>
      <c r="DW201" s="57"/>
      <c r="DX201" s="57"/>
      <c r="DY201" s="57"/>
      <c r="DZ201" s="57"/>
      <c r="EA201" s="57"/>
      <c r="EB201" s="57"/>
      <c r="EC201" s="57"/>
      <c r="ED201" s="57"/>
      <c r="EE201" s="57"/>
      <c r="EF201" s="57"/>
      <c r="EG201" s="57"/>
      <c r="EH201" s="57"/>
      <c r="EI201" s="57"/>
      <c r="EJ201" s="57"/>
      <c r="EK201" s="57"/>
      <c r="EL201" s="57"/>
      <c r="EM201" s="57"/>
      <c r="EN201" s="56"/>
      <c r="EO201" s="56"/>
      <c r="EP201" s="56"/>
      <c r="EQ201" s="56"/>
      <c r="ER201" s="56"/>
      <c r="ES201" s="56"/>
      <c r="ET201" s="56"/>
      <c r="EU201" s="56"/>
      <c r="EV201" s="56"/>
      <c r="EW201" s="56"/>
      <c r="EX201" s="56"/>
      <c r="EY201" s="56"/>
      <c r="EZ201" s="56"/>
      <c r="FA201" s="56"/>
      <c r="FB201" s="56"/>
      <c r="FC201" s="56"/>
      <c r="FD201" s="56"/>
      <c r="FE201" s="56"/>
    </row>
    <row r="202" spans="1:161" ht="15" customHeight="1" hidden="1">
      <c r="A202" s="8"/>
      <c r="B202" s="54" t="s">
        <v>80</v>
      </c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5" t="s">
        <v>13</v>
      </c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 t="s">
        <v>14</v>
      </c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 t="s">
        <v>40</v>
      </c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6">
        <v>611</v>
      </c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5" t="s">
        <v>81</v>
      </c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7">
        <f>0</f>
        <v>0</v>
      </c>
      <c r="DE202" s="57"/>
      <c r="DF202" s="57"/>
      <c r="DG202" s="57"/>
      <c r="DH202" s="57"/>
      <c r="DI202" s="57"/>
      <c r="DJ202" s="57"/>
      <c r="DK202" s="57"/>
      <c r="DL202" s="57"/>
      <c r="DM202" s="57"/>
      <c r="DN202" s="57"/>
      <c r="DO202" s="57"/>
      <c r="DP202" s="57"/>
      <c r="DQ202" s="57"/>
      <c r="DR202" s="57"/>
      <c r="DS202" s="57">
        <f t="shared" si="7"/>
        <v>0</v>
      </c>
      <c r="DT202" s="57"/>
      <c r="DU202" s="57"/>
      <c r="DV202" s="57"/>
      <c r="DW202" s="57"/>
      <c r="DX202" s="57"/>
      <c r="DY202" s="57"/>
      <c r="DZ202" s="57"/>
      <c r="EA202" s="57"/>
      <c r="EB202" s="57"/>
      <c r="EC202" s="57"/>
      <c r="ED202" s="57"/>
      <c r="EE202" s="57"/>
      <c r="EF202" s="57"/>
      <c r="EG202" s="57"/>
      <c r="EH202" s="57"/>
      <c r="EI202" s="57"/>
      <c r="EJ202" s="57"/>
      <c r="EK202" s="57"/>
      <c r="EL202" s="57"/>
      <c r="EM202" s="57"/>
      <c r="EN202" s="56"/>
      <c r="EO202" s="56"/>
      <c r="EP202" s="56"/>
      <c r="EQ202" s="56"/>
      <c r="ER202" s="56"/>
      <c r="ES202" s="56"/>
      <c r="ET202" s="56"/>
      <c r="EU202" s="56"/>
      <c r="EV202" s="56"/>
      <c r="EW202" s="56"/>
      <c r="EX202" s="56"/>
      <c r="EY202" s="56"/>
      <c r="EZ202" s="56"/>
      <c r="FA202" s="56"/>
      <c r="FB202" s="56"/>
      <c r="FC202" s="56"/>
      <c r="FD202" s="56"/>
      <c r="FE202" s="56"/>
    </row>
    <row r="203" spans="1:161" ht="18" customHeight="1" hidden="1">
      <c r="A203" s="8"/>
      <c r="B203" s="54" t="s">
        <v>84</v>
      </c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5" t="s">
        <v>13</v>
      </c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 t="s">
        <v>14</v>
      </c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 t="s">
        <v>15</v>
      </c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6">
        <v>612</v>
      </c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5" t="s">
        <v>17</v>
      </c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7">
        <v>0</v>
      </c>
      <c r="DE203" s="57"/>
      <c r="DF203" s="57"/>
      <c r="DG203" s="57"/>
      <c r="DH203" s="57"/>
      <c r="DI203" s="57"/>
      <c r="DJ203" s="57"/>
      <c r="DK203" s="57"/>
      <c r="DL203" s="57"/>
      <c r="DM203" s="57"/>
      <c r="DN203" s="57"/>
      <c r="DO203" s="57"/>
      <c r="DP203" s="57"/>
      <c r="DQ203" s="57"/>
      <c r="DR203" s="57"/>
      <c r="DS203" s="57">
        <f t="shared" si="7"/>
        <v>0</v>
      </c>
      <c r="DT203" s="57"/>
      <c r="DU203" s="57"/>
      <c r="DV203" s="57"/>
      <c r="DW203" s="57"/>
      <c r="DX203" s="57"/>
      <c r="DY203" s="57"/>
      <c r="DZ203" s="57"/>
      <c r="EA203" s="57"/>
      <c r="EB203" s="57"/>
      <c r="EC203" s="57"/>
      <c r="ED203" s="57"/>
      <c r="EE203" s="57"/>
      <c r="EF203" s="57"/>
      <c r="EG203" s="57"/>
      <c r="EH203" s="57"/>
      <c r="EI203" s="57"/>
      <c r="EJ203" s="57"/>
      <c r="EK203" s="57"/>
      <c r="EL203" s="57"/>
      <c r="EM203" s="57"/>
      <c r="EN203" s="56"/>
      <c r="EO203" s="56"/>
      <c r="EP203" s="56"/>
      <c r="EQ203" s="56"/>
      <c r="ER203" s="56"/>
      <c r="ES203" s="56"/>
      <c r="ET203" s="56"/>
      <c r="EU203" s="56"/>
      <c r="EV203" s="56"/>
      <c r="EW203" s="56"/>
      <c r="EX203" s="56"/>
      <c r="EY203" s="56"/>
      <c r="EZ203" s="56"/>
      <c r="FA203" s="56"/>
      <c r="FB203" s="56"/>
      <c r="FC203" s="56"/>
      <c r="FD203" s="56"/>
      <c r="FE203" s="56"/>
    </row>
    <row r="204" spans="1:161" ht="18" customHeight="1">
      <c r="A204" s="8"/>
      <c r="B204" s="54" t="s">
        <v>84</v>
      </c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64" t="s">
        <v>13</v>
      </c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6"/>
      <c r="AY204" s="64" t="s">
        <v>14</v>
      </c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6"/>
      <c r="BM204" s="64" t="s">
        <v>43</v>
      </c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6"/>
      <c r="CA204" s="61">
        <v>611</v>
      </c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3"/>
      <c r="CO204" s="64" t="s">
        <v>17</v>
      </c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6"/>
      <c r="DD204" s="67">
        <f>108500+94000</f>
        <v>202500</v>
      </c>
      <c r="DE204" s="68"/>
      <c r="DF204" s="68"/>
      <c r="DG204" s="68"/>
      <c r="DH204" s="68"/>
      <c r="DI204" s="68"/>
      <c r="DJ204" s="68"/>
      <c r="DK204" s="68"/>
      <c r="DL204" s="68"/>
      <c r="DM204" s="68"/>
      <c r="DN204" s="68"/>
      <c r="DO204" s="68"/>
      <c r="DP204" s="68"/>
      <c r="DQ204" s="68"/>
      <c r="DR204" s="69"/>
      <c r="DS204" s="57">
        <f t="shared" si="7"/>
        <v>202500</v>
      </c>
      <c r="DT204" s="57"/>
      <c r="DU204" s="57"/>
      <c r="DV204" s="57"/>
      <c r="DW204" s="57"/>
      <c r="DX204" s="57"/>
      <c r="DY204" s="57"/>
      <c r="DZ204" s="57"/>
      <c r="EA204" s="57"/>
      <c r="EB204" s="57"/>
      <c r="EC204" s="57"/>
      <c r="ED204" s="57"/>
      <c r="EE204" s="57"/>
      <c r="EF204" s="57"/>
      <c r="EG204" s="57"/>
      <c r="EH204" s="57"/>
      <c r="EI204" s="57"/>
      <c r="EJ204" s="57"/>
      <c r="EK204" s="57"/>
      <c r="EL204" s="57"/>
      <c r="EM204" s="57"/>
      <c r="EN204" s="61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/>
      <c r="EY204" s="62"/>
      <c r="EZ204" s="62"/>
      <c r="FA204" s="62"/>
      <c r="FB204" s="62"/>
      <c r="FC204" s="62"/>
      <c r="FD204" s="62"/>
      <c r="FE204" s="63"/>
    </row>
    <row r="205" spans="1:161" ht="18.75" customHeight="1">
      <c r="A205" s="8"/>
      <c r="B205" s="54" t="s">
        <v>84</v>
      </c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5" t="s">
        <v>13</v>
      </c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 t="s">
        <v>14</v>
      </c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 t="s">
        <v>39</v>
      </c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6">
        <v>611</v>
      </c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5" t="s">
        <v>17</v>
      </c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7">
        <f>127600+283000</f>
        <v>410600</v>
      </c>
      <c r="DE205" s="57"/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  <c r="DP205" s="57"/>
      <c r="DQ205" s="57"/>
      <c r="DR205" s="57"/>
      <c r="DS205" s="57">
        <f t="shared" si="7"/>
        <v>410600</v>
      </c>
      <c r="DT205" s="57"/>
      <c r="DU205" s="57"/>
      <c r="DV205" s="57"/>
      <c r="DW205" s="57"/>
      <c r="DX205" s="57"/>
      <c r="DY205" s="57"/>
      <c r="DZ205" s="57"/>
      <c r="EA205" s="57"/>
      <c r="EB205" s="57"/>
      <c r="EC205" s="57"/>
      <c r="ED205" s="57"/>
      <c r="EE205" s="57"/>
      <c r="EF205" s="57"/>
      <c r="EG205" s="57"/>
      <c r="EH205" s="57"/>
      <c r="EI205" s="57"/>
      <c r="EJ205" s="57"/>
      <c r="EK205" s="57"/>
      <c r="EL205" s="57"/>
      <c r="EM205" s="57"/>
      <c r="EN205" s="56"/>
      <c r="EO205" s="56"/>
      <c r="EP205" s="56"/>
      <c r="EQ205" s="56"/>
      <c r="ER205" s="56"/>
      <c r="ES205" s="56"/>
      <c r="ET205" s="56"/>
      <c r="EU205" s="56"/>
      <c r="EV205" s="56"/>
      <c r="EW205" s="56"/>
      <c r="EX205" s="56"/>
      <c r="EY205" s="56"/>
      <c r="EZ205" s="56"/>
      <c r="FA205" s="56"/>
      <c r="FB205" s="56"/>
      <c r="FC205" s="56"/>
      <c r="FD205" s="56"/>
      <c r="FE205" s="56"/>
    </row>
    <row r="206" spans="2:161" ht="18.75" customHeight="1">
      <c r="B206" s="54" t="s">
        <v>84</v>
      </c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64" t="s">
        <v>13</v>
      </c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6"/>
      <c r="AY206" s="64" t="s">
        <v>14</v>
      </c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6"/>
      <c r="BM206" s="64" t="s">
        <v>39</v>
      </c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6"/>
      <c r="CA206" s="61">
        <v>612</v>
      </c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3"/>
      <c r="CO206" s="64" t="s">
        <v>17</v>
      </c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6"/>
      <c r="DD206" s="67">
        <v>1550000</v>
      </c>
      <c r="DE206" s="68"/>
      <c r="DF206" s="68"/>
      <c r="DG206" s="68"/>
      <c r="DH206" s="68"/>
      <c r="DI206" s="68"/>
      <c r="DJ206" s="68"/>
      <c r="DK206" s="68"/>
      <c r="DL206" s="68"/>
      <c r="DM206" s="68"/>
      <c r="DN206" s="68"/>
      <c r="DO206" s="68"/>
      <c r="DP206" s="68"/>
      <c r="DQ206" s="68"/>
      <c r="DR206" s="69"/>
      <c r="DS206" s="57">
        <f t="shared" si="7"/>
        <v>1550000</v>
      </c>
      <c r="DT206" s="57"/>
      <c r="DU206" s="57"/>
      <c r="DV206" s="57"/>
      <c r="DW206" s="57"/>
      <c r="DX206" s="57"/>
      <c r="DY206" s="57"/>
      <c r="DZ206" s="57"/>
      <c r="EA206" s="57"/>
      <c r="EB206" s="57"/>
      <c r="EC206" s="57"/>
      <c r="ED206" s="57"/>
      <c r="EE206" s="57"/>
      <c r="EF206" s="57"/>
      <c r="EG206" s="57"/>
      <c r="EH206" s="57"/>
      <c r="EI206" s="57"/>
      <c r="EJ206" s="57"/>
      <c r="EK206" s="57"/>
      <c r="EL206" s="57"/>
      <c r="EM206" s="57"/>
      <c r="EN206" s="61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/>
      <c r="EY206" s="62"/>
      <c r="EZ206" s="62"/>
      <c r="FA206" s="62"/>
      <c r="FB206" s="62"/>
      <c r="FC206" s="62"/>
      <c r="FD206" s="62"/>
      <c r="FE206" s="63"/>
    </row>
    <row r="207" spans="1:161" ht="15" customHeight="1" hidden="1">
      <c r="A207" s="8"/>
      <c r="B207" s="54" t="s">
        <v>85</v>
      </c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5" t="s">
        <v>13</v>
      </c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 t="s">
        <v>14</v>
      </c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 t="s">
        <v>19</v>
      </c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6">
        <v>612</v>
      </c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5" t="s">
        <v>20</v>
      </c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7">
        <v>0</v>
      </c>
      <c r="DE207" s="57"/>
      <c r="DF207" s="57"/>
      <c r="DG207" s="57"/>
      <c r="DH207" s="57"/>
      <c r="DI207" s="57"/>
      <c r="DJ207" s="57"/>
      <c r="DK207" s="57"/>
      <c r="DL207" s="57"/>
      <c r="DM207" s="57"/>
      <c r="DN207" s="57"/>
      <c r="DO207" s="57"/>
      <c r="DP207" s="57"/>
      <c r="DQ207" s="57"/>
      <c r="DR207" s="57"/>
      <c r="DS207" s="57">
        <f t="shared" si="7"/>
        <v>0</v>
      </c>
      <c r="DT207" s="57"/>
      <c r="DU207" s="57"/>
      <c r="DV207" s="57"/>
      <c r="DW207" s="57"/>
      <c r="DX207" s="57"/>
      <c r="DY207" s="57"/>
      <c r="DZ207" s="57"/>
      <c r="EA207" s="57"/>
      <c r="EB207" s="57"/>
      <c r="EC207" s="57"/>
      <c r="ED207" s="57"/>
      <c r="EE207" s="57"/>
      <c r="EF207" s="57"/>
      <c r="EG207" s="57"/>
      <c r="EH207" s="57"/>
      <c r="EI207" s="57"/>
      <c r="EJ207" s="57"/>
      <c r="EK207" s="57"/>
      <c r="EL207" s="57"/>
      <c r="EM207" s="57"/>
      <c r="EN207" s="56"/>
      <c r="EO207" s="56"/>
      <c r="EP207" s="56"/>
      <c r="EQ207" s="56"/>
      <c r="ER207" s="56"/>
      <c r="ES207" s="56"/>
      <c r="ET207" s="56"/>
      <c r="EU207" s="56"/>
      <c r="EV207" s="56"/>
      <c r="EW207" s="56"/>
      <c r="EX207" s="56"/>
      <c r="EY207" s="56"/>
      <c r="EZ207" s="56"/>
      <c r="FA207" s="56"/>
      <c r="FB207" s="56"/>
      <c r="FC207" s="56"/>
      <c r="FD207" s="56"/>
      <c r="FE207" s="56"/>
    </row>
    <row r="208" spans="1:167" ht="15" customHeight="1">
      <c r="A208" s="8"/>
      <c r="B208" s="54" t="s">
        <v>85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5" t="s">
        <v>13</v>
      </c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 t="s">
        <v>14</v>
      </c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 t="s">
        <v>39</v>
      </c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6">
        <v>611</v>
      </c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5" t="s">
        <v>20</v>
      </c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7">
        <f>622600+100</f>
        <v>622700</v>
      </c>
      <c r="DE208" s="57"/>
      <c r="DF208" s="57"/>
      <c r="DG208" s="57"/>
      <c r="DH208" s="57"/>
      <c r="DI208" s="57"/>
      <c r="DJ208" s="57"/>
      <c r="DK208" s="57"/>
      <c r="DL208" s="57"/>
      <c r="DM208" s="57"/>
      <c r="DN208" s="57"/>
      <c r="DO208" s="57"/>
      <c r="DP208" s="57"/>
      <c r="DQ208" s="57"/>
      <c r="DR208" s="57"/>
      <c r="DS208" s="57">
        <f t="shared" si="7"/>
        <v>622700</v>
      </c>
      <c r="DT208" s="57"/>
      <c r="DU208" s="57"/>
      <c r="DV208" s="57"/>
      <c r="DW208" s="57"/>
      <c r="DX208" s="57"/>
      <c r="DY208" s="57"/>
      <c r="DZ208" s="57"/>
      <c r="EA208" s="57"/>
      <c r="EB208" s="57"/>
      <c r="EC208" s="57"/>
      <c r="ED208" s="57"/>
      <c r="EE208" s="57"/>
      <c r="EF208" s="57"/>
      <c r="EG208" s="57"/>
      <c r="EH208" s="57"/>
      <c r="EI208" s="57"/>
      <c r="EJ208" s="57"/>
      <c r="EK208" s="57"/>
      <c r="EL208" s="57"/>
      <c r="EM208" s="57"/>
      <c r="EN208" s="53">
        <v>100</v>
      </c>
      <c r="EO208" s="53"/>
      <c r="EP208" s="53"/>
      <c r="EQ208" s="53"/>
      <c r="ER208" s="53"/>
      <c r="ES208" s="53"/>
      <c r="ET208" s="53"/>
      <c r="EU208" s="53"/>
      <c r="EV208" s="53"/>
      <c r="EW208" s="53"/>
      <c r="EX208" s="53"/>
      <c r="EY208" s="53"/>
      <c r="EZ208" s="53"/>
      <c r="FA208" s="53"/>
      <c r="FB208" s="53"/>
      <c r="FC208" s="53"/>
      <c r="FD208" s="53"/>
      <c r="FE208" s="53"/>
      <c r="FK208" s="7"/>
    </row>
    <row r="209" spans="1:161" ht="15" customHeight="1">
      <c r="A209" s="8"/>
      <c r="B209" s="54" t="s">
        <v>85</v>
      </c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5" t="s">
        <v>13</v>
      </c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 t="s">
        <v>14</v>
      </c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 t="s">
        <v>39</v>
      </c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6">
        <v>612</v>
      </c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5" t="s">
        <v>20</v>
      </c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7">
        <v>5352800</v>
      </c>
      <c r="DE209" s="57"/>
      <c r="DF209" s="57"/>
      <c r="DG209" s="57"/>
      <c r="DH209" s="57"/>
      <c r="DI209" s="57"/>
      <c r="DJ209" s="57"/>
      <c r="DK209" s="57"/>
      <c r="DL209" s="57"/>
      <c r="DM209" s="57"/>
      <c r="DN209" s="57"/>
      <c r="DO209" s="57"/>
      <c r="DP209" s="57"/>
      <c r="DQ209" s="57"/>
      <c r="DR209" s="57"/>
      <c r="DS209" s="57">
        <f t="shared" si="7"/>
        <v>5352800</v>
      </c>
      <c r="DT209" s="57"/>
      <c r="DU209" s="57"/>
      <c r="DV209" s="57"/>
      <c r="DW209" s="57"/>
      <c r="DX209" s="57"/>
      <c r="DY209" s="57"/>
      <c r="DZ209" s="57"/>
      <c r="EA209" s="57"/>
      <c r="EB209" s="57"/>
      <c r="EC209" s="57"/>
      <c r="ED209" s="57"/>
      <c r="EE209" s="57"/>
      <c r="EF209" s="57"/>
      <c r="EG209" s="57"/>
      <c r="EH209" s="57"/>
      <c r="EI209" s="57"/>
      <c r="EJ209" s="57"/>
      <c r="EK209" s="57"/>
      <c r="EL209" s="57"/>
      <c r="EM209" s="57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6"/>
      <c r="EY209" s="56"/>
      <c r="EZ209" s="56"/>
      <c r="FA209" s="56"/>
      <c r="FB209" s="56"/>
      <c r="FC209" s="56"/>
      <c r="FD209" s="56"/>
      <c r="FE209" s="56"/>
    </row>
    <row r="210" spans="1:161" ht="15" customHeight="1">
      <c r="A210" s="8"/>
      <c r="B210" s="54" t="s">
        <v>87</v>
      </c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5" t="s">
        <v>13</v>
      </c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 t="s">
        <v>14</v>
      </c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 t="s">
        <v>40</v>
      </c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6">
        <v>611</v>
      </c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5" t="s">
        <v>81</v>
      </c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7">
        <v>202409.25</v>
      </c>
      <c r="DE210" s="57"/>
      <c r="DF210" s="57"/>
      <c r="DG210" s="57"/>
      <c r="DH210" s="57"/>
      <c r="DI210" s="57"/>
      <c r="DJ210" s="57"/>
      <c r="DK210" s="57"/>
      <c r="DL210" s="57"/>
      <c r="DM210" s="57"/>
      <c r="DN210" s="57"/>
      <c r="DO210" s="57"/>
      <c r="DP210" s="57"/>
      <c r="DQ210" s="57"/>
      <c r="DR210" s="57"/>
      <c r="DS210" s="57">
        <f t="shared" si="7"/>
        <v>202409.25</v>
      </c>
      <c r="DT210" s="57"/>
      <c r="DU210" s="57"/>
      <c r="DV210" s="57"/>
      <c r="DW210" s="57"/>
      <c r="DX210" s="57"/>
      <c r="DY210" s="57"/>
      <c r="DZ210" s="57"/>
      <c r="EA210" s="57"/>
      <c r="EB210" s="57"/>
      <c r="EC210" s="57"/>
      <c r="ED210" s="57"/>
      <c r="EE210" s="57"/>
      <c r="EF210" s="57"/>
      <c r="EG210" s="57"/>
      <c r="EH210" s="57"/>
      <c r="EI210" s="57"/>
      <c r="EJ210" s="57"/>
      <c r="EK210" s="57"/>
      <c r="EL210" s="57"/>
      <c r="EM210" s="57"/>
      <c r="EN210" s="56"/>
      <c r="EO210" s="56"/>
      <c r="EP210" s="56"/>
      <c r="EQ210" s="56"/>
      <c r="ER210" s="56"/>
      <c r="ES210" s="56"/>
      <c r="ET210" s="56"/>
      <c r="EU210" s="56"/>
      <c r="EV210" s="56"/>
      <c r="EW210" s="56"/>
      <c r="EX210" s="56"/>
      <c r="EY210" s="56"/>
      <c r="EZ210" s="56"/>
      <c r="FA210" s="56"/>
      <c r="FB210" s="56"/>
      <c r="FC210" s="56"/>
      <c r="FD210" s="56"/>
      <c r="FE210" s="56"/>
    </row>
    <row r="211" spans="1:167" ht="26.25" customHeight="1">
      <c r="A211" s="8"/>
      <c r="B211" s="54" t="s">
        <v>88</v>
      </c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5" t="s">
        <v>13</v>
      </c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 t="s">
        <v>14</v>
      </c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 t="s">
        <v>39</v>
      </c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6">
        <v>612</v>
      </c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5" t="s">
        <v>18</v>
      </c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7">
        <v>542000</v>
      </c>
      <c r="DE211" s="57"/>
      <c r="DF211" s="57"/>
      <c r="DG211" s="57"/>
      <c r="DH211" s="57"/>
      <c r="DI211" s="57"/>
      <c r="DJ211" s="57"/>
      <c r="DK211" s="57"/>
      <c r="DL211" s="57"/>
      <c r="DM211" s="57"/>
      <c r="DN211" s="57"/>
      <c r="DO211" s="57"/>
      <c r="DP211" s="57"/>
      <c r="DQ211" s="57"/>
      <c r="DR211" s="57"/>
      <c r="DS211" s="57">
        <f t="shared" si="7"/>
        <v>542000</v>
      </c>
      <c r="DT211" s="57"/>
      <c r="DU211" s="57"/>
      <c r="DV211" s="57"/>
      <c r="DW211" s="57"/>
      <c r="DX211" s="57"/>
      <c r="DY211" s="57"/>
      <c r="DZ211" s="57"/>
      <c r="EA211" s="57"/>
      <c r="EB211" s="57"/>
      <c r="EC211" s="57"/>
      <c r="ED211" s="57"/>
      <c r="EE211" s="57"/>
      <c r="EF211" s="57"/>
      <c r="EG211" s="57"/>
      <c r="EH211" s="57"/>
      <c r="EI211" s="57"/>
      <c r="EJ211" s="57"/>
      <c r="EK211" s="57"/>
      <c r="EL211" s="57"/>
      <c r="EM211" s="57"/>
      <c r="EN211" s="56"/>
      <c r="EO211" s="56"/>
      <c r="EP211" s="56"/>
      <c r="EQ211" s="56"/>
      <c r="ER211" s="56"/>
      <c r="ES211" s="56"/>
      <c r="ET211" s="56"/>
      <c r="EU211" s="56"/>
      <c r="EV211" s="56"/>
      <c r="EW211" s="56"/>
      <c r="EX211" s="56"/>
      <c r="EY211" s="56"/>
      <c r="EZ211" s="56"/>
      <c r="FA211" s="56"/>
      <c r="FB211" s="56"/>
      <c r="FC211" s="56"/>
      <c r="FD211" s="56"/>
      <c r="FE211" s="56"/>
      <c r="FH211" s="74"/>
      <c r="FI211" s="74"/>
      <c r="FJ211" s="74"/>
      <c r="FK211" s="74"/>
    </row>
    <row r="212" spans="1:161" ht="34.5" customHeight="1" hidden="1">
      <c r="A212" s="8"/>
      <c r="B212" s="54" t="s">
        <v>88</v>
      </c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5" t="s">
        <v>13</v>
      </c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 t="s">
        <v>14</v>
      </c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 t="s">
        <v>15</v>
      </c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6">
        <v>612</v>
      </c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5" t="s">
        <v>18</v>
      </c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7">
        <v>0</v>
      </c>
      <c r="DE212" s="57"/>
      <c r="DF212" s="57"/>
      <c r="DG212" s="57"/>
      <c r="DH212" s="57"/>
      <c r="DI212" s="57"/>
      <c r="DJ212" s="57"/>
      <c r="DK212" s="57"/>
      <c r="DL212" s="57"/>
      <c r="DM212" s="57"/>
      <c r="DN212" s="57"/>
      <c r="DO212" s="57"/>
      <c r="DP212" s="57"/>
      <c r="DQ212" s="57"/>
      <c r="DR212" s="57"/>
      <c r="DS212" s="57">
        <f t="shared" si="7"/>
        <v>0</v>
      </c>
      <c r="DT212" s="57"/>
      <c r="DU212" s="57"/>
      <c r="DV212" s="57"/>
      <c r="DW212" s="57"/>
      <c r="DX212" s="57"/>
      <c r="DY212" s="57"/>
      <c r="DZ212" s="57"/>
      <c r="EA212" s="57"/>
      <c r="EB212" s="57"/>
      <c r="EC212" s="57"/>
      <c r="ED212" s="57"/>
      <c r="EE212" s="57"/>
      <c r="EF212" s="57"/>
      <c r="EG212" s="57"/>
      <c r="EH212" s="57"/>
      <c r="EI212" s="57"/>
      <c r="EJ212" s="57"/>
      <c r="EK212" s="57"/>
      <c r="EL212" s="57"/>
      <c r="EM212" s="57"/>
      <c r="EN212" s="56"/>
      <c r="EO212" s="56"/>
      <c r="EP212" s="56"/>
      <c r="EQ212" s="56"/>
      <c r="ER212" s="56"/>
      <c r="ES212" s="56"/>
      <c r="ET212" s="56"/>
      <c r="EU212" s="56"/>
      <c r="EV212" s="56"/>
      <c r="EW212" s="56"/>
      <c r="EX212" s="56"/>
      <c r="EY212" s="56"/>
      <c r="EZ212" s="56"/>
      <c r="FA212" s="56"/>
      <c r="FB212" s="56"/>
      <c r="FC212" s="56"/>
      <c r="FD212" s="56"/>
      <c r="FE212" s="56"/>
    </row>
    <row r="213" spans="1:161" ht="34.5" customHeight="1" hidden="1">
      <c r="A213" s="8"/>
      <c r="B213" s="54" t="s">
        <v>88</v>
      </c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5" t="s">
        <v>13</v>
      </c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 t="s">
        <v>14</v>
      </c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 t="s">
        <v>19</v>
      </c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6">
        <v>612</v>
      </c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5" t="s">
        <v>18</v>
      </c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7">
        <v>0</v>
      </c>
      <c r="DE213" s="57"/>
      <c r="DF213" s="57"/>
      <c r="DG213" s="57"/>
      <c r="DH213" s="57"/>
      <c r="DI213" s="57"/>
      <c r="DJ213" s="57"/>
      <c r="DK213" s="57"/>
      <c r="DL213" s="57"/>
      <c r="DM213" s="57"/>
      <c r="DN213" s="57"/>
      <c r="DO213" s="57"/>
      <c r="DP213" s="57"/>
      <c r="DQ213" s="57"/>
      <c r="DR213" s="57"/>
      <c r="DS213" s="57">
        <f t="shared" si="7"/>
        <v>0</v>
      </c>
      <c r="DT213" s="57"/>
      <c r="DU213" s="57"/>
      <c r="DV213" s="57"/>
      <c r="DW213" s="57"/>
      <c r="DX213" s="57"/>
      <c r="DY213" s="57"/>
      <c r="DZ213" s="57"/>
      <c r="EA213" s="57"/>
      <c r="EB213" s="57"/>
      <c r="EC213" s="57"/>
      <c r="ED213" s="57"/>
      <c r="EE213" s="57"/>
      <c r="EF213" s="57"/>
      <c r="EG213" s="57"/>
      <c r="EH213" s="57"/>
      <c r="EI213" s="57"/>
      <c r="EJ213" s="57"/>
      <c r="EK213" s="57"/>
      <c r="EL213" s="57"/>
      <c r="EM213" s="57"/>
      <c r="EN213" s="56"/>
      <c r="EO213" s="56"/>
      <c r="EP213" s="56"/>
      <c r="EQ213" s="56"/>
      <c r="ER213" s="56"/>
      <c r="ES213" s="56"/>
      <c r="ET213" s="56"/>
      <c r="EU213" s="56"/>
      <c r="EV213" s="56"/>
      <c r="EW213" s="56"/>
      <c r="EX213" s="56"/>
      <c r="EY213" s="56"/>
      <c r="EZ213" s="56"/>
      <c r="FA213" s="56"/>
      <c r="FB213" s="56"/>
      <c r="FC213" s="56"/>
      <c r="FD213" s="56"/>
      <c r="FE213" s="56"/>
    </row>
    <row r="214" spans="1:161" ht="36.75" customHeight="1" hidden="1">
      <c r="A214" s="8"/>
      <c r="B214" s="54" t="s">
        <v>89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7">
        <v>0</v>
      </c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  <c r="DP214" s="57"/>
      <c r="DQ214" s="57"/>
      <c r="DR214" s="57"/>
      <c r="DS214" s="57">
        <f t="shared" si="7"/>
        <v>0</v>
      </c>
      <c r="DT214" s="57"/>
      <c r="DU214" s="57"/>
      <c r="DV214" s="57"/>
      <c r="DW214" s="57"/>
      <c r="DX214" s="57"/>
      <c r="DY214" s="57"/>
      <c r="DZ214" s="57"/>
      <c r="EA214" s="57"/>
      <c r="EB214" s="57"/>
      <c r="EC214" s="57"/>
      <c r="ED214" s="57"/>
      <c r="EE214" s="57"/>
      <c r="EF214" s="57"/>
      <c r="EG214" s="57"/>
      <c r="EH214" s="57"/>
      <c r="EI214" s="57"/>
      <c r="EJ214" s="57"/>
      <c r="EK214" s="57"/>
      <c r="EL214" s="57"/>
      <c r="EM214" s="57"/>
      <c r="EN214" s="56"/>
      <c r="EO214" s="56"/>
      <c r="EP214" s="56"/>
      <c r="EQ214" s="56"/>
      <c r="ER214" s="56"/>
      <c r="ES214" s="56"/>
      <c r="ET214" s="56"/>
      <c r="EU214" s="56"/>
      <c r="EV214" s="56"/>
      <c r="EW214" s="56"/>
      <c r="EX214" s="56"/>
      <c r="EY214" s="56"/>
      <c r="EZ214" s="56"/>
      <c r="FA214" s="56"/>
      <c r="FB214" s="56"/>
      <c r="FC214" s="56"/>
      <c r="FD214" s="56"/>
      <c r="FE214" s="56"/>
    </row>
    <row r="215" spans="1:161" ht="30.75" customHeight="1">
      <c r="A215" s="8"/>
      <c r="B215" s="54" t="s">
        <v>93</v>
      </c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7"/>
      <c r="DE215" s="57"/>
      <c r="DF215" s="57"/>
      <c r="DG215" s="57"/>
      <c r="DH215" s="57"/>
      <c r="DI215" s="57"/>
      <c r="DJ215" s="57"/>
      <c r="DK215" s="57"/>
      <c r="DL215" s="57"/>
      <c r="DM215" s="57"/>
      <c r="DN215" s="57"/>
      <c r="DO215" s="57"/>
      <c r="DP215" s="57"/>
      <c r="DQ215" s="57"/>
      <c r="DR215" s="57"/>
      <c r="DS215" s="56"/>
      <c r="DT215" s="56"/>
      <c r="DU215" s="56"/>
      <c r="DV215" s="56"/>
      <c r="DW215" s="56"/>
      <c r="DX215" s="56"/>
      <c r="DY215" s="56"/>
      <c r="DZ215" s="56"/>
      <c r="EA215" s="56"/>
      <c r="EB215" s="56"/>
      <c r="EC215" s="56"/>
      <c r="ED215" s="56"/>
      <c r="EE215" s="56"/>
      <c r="EF215" s="56"/>
      <c r="EG215" s="56"/>
      <c r="EH215" s="56"/>
      <c r="EI215" s="56"/>
      <c r="EJ215" s="56"/>
      <c r="EK215" s="56"/>
      <c r="EL215" s="56"/>
      <c r="EM215" s="56"/>
      <c r="EN215" s="56"/>
      <c r="EO215" s="56"/>
      <c r="EP215" s="56"/>
      <c r="EQ215" s="56"/>
      <c r="ER215" s="56"/>
      <c r="ES215" s="56"/>
      <c r="ET215" s="56"/>
      <c r="EU215" s="56"/>
      <c r="EV215" s="56"/>
      <c r="EW215" s="56"/>
      <c r="EX215" s="56"/>
      <c r="EY215" s="56"/>
      <c r="EZ215" s="56"/>
      <c r="FA215" s="56"/>
      <c r="FB215" s="56"/>
      <c r="FC215" s="56"/>
      <c r="FD215" s="56"/>
      <c r="FE215" s="56"/>
    </row>
    <row r="216" spans="1:161" ht="15.75" customHeight="1">
      <c r="A216" s="8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9"/>
      <c r="AL216" s="25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7"/>
      <c r="AY216" s="25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7"/>
      <c r="BM216" s="25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7"/>
      <c r="CA216" s="28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30"/>
      <c r="CO216" s="25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7"/>
      <c r="DD216" s="31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3"/>
      <c r="DS216" s="28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30"/>
      <c r="EN216" s="28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30"/>
    </row>
    <row r="217" spans="1:161" ht="15" customHeight="1">
      <c r="A217" s="8"/>
      <c r="B217" s="60" t="s">
        <v>41</v>
      </c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55" t="s">
        <v>13</v>
      </c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 t="s">
        <v>21</v>
      </c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9">
        <f>DD218+DD219+DD220+DD221+DD223+DD228+DD229+DD232+DD233+DD234+DD225+DD235+DD230+DD227+DD231+DD226</f>
        <v>1793445.3</v>
      </c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>
        <f aca="true" t="shared" si="8" ref="DS217:DS235">DD217</f>
        <v>1793445.3</v>
      </c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6"/>
      <c r="EO217" s="56"/>
      <c r="EP217" s="56"/>
      <c r="EQ217" s="56"/>
      <c r="ER217" s="56"/>
      <c r="ES217" s="56"/>
      <c r="ET217" s="56"/>
      <c r="EU217" s="56"/>
      <c r="EV217" s="56"/>
      <c r="EW217" s="56"/>
      <c r="EX217" s="56"/>
      <c r="EY217" s="56"/>
      <c r="EZ217" s="56"/>
      <c r="FA217" s="56"/>
      <c r="FB217" s="56"/>
      <c r="FC217" s="56"/>
      <c r="FD217" s="56"/>
      <c r="FE217" s="56"/>
    </row>
    <row r="218" spans="1:161" ht="32.25" customHeight="1">
      <c r="A218" s="8"/>
      <c r="B218" s="54" t="s">
        <v>71</v>
      </c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5" t="s">
        <v>13</v>
      </c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 t="s">
        <v>21</v>
      </c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 t="s">
        <v>42</v>
      </c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6">
        <v>611</v>
      </c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5" t="s">
        <v>52</v>
      </c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7">
        <v>20399.33</v>
      </c>
      <c r="DE218" s="57"/>
      <c r="DF218" s="57"/>
      <c r="DG218" s="57"/>
      <c r="DH218" s="57"/>
      <c r="DI218" s="57"/>
      <c r="DJ218" s="57"/>
      <c r="DK218" s="57"/>
      <c r="DL218" s="57"/>
      <c r="DM218" s="57"/>
      <c r="DN218" s="57"/>
      <c r="DO218" s="57"/>
      <c r="DP218" s="57"/>
      <c r="DQ218" s="57"/>
      <c r="DR218" s="57"/>
      <c r="DS218" s="57">
        <f t="shared" si="8"/>
        <v>20399.33</v>
      </c>
      <c r="DT218" s="57"/>
      <c r="DU218" s="57"/>
      <c r="DV218" s="57"/>
      <c r="DW218" s="57"/>
      <c r="DX218" s="57"/>
      <c r="DY218" s="57"/>
      <c r="DZ218" s="57"/>
      <c r="EA218" s="57"/>
      <c r="EB218" s="57"/>
      <c r="EC218" s="57"/>
      <c r="ED218" s="57"/>
      <c r="EE218" s="57"/>
      <c r="EF218" s="57"/>
      <c r="EG218" s="57"/>
      <c r="EH218" s="57"/>
      <c r="EI218" s="57"/>
      <c r="EJ218" s="57"/>
      <c r="EK218" s="57"/>
      <c r="EL218" s="57"/>
      <c r="EM218" s="57"/>
      <c r="EN218" s="56"/>
      <c r="EO218" s="56"/>
      <c r="EP218" s="56"/>
      <c r="EQ218" s="56"/>
      <c r="ER218" s="56"/>
      <c r="ES218" s="56"/>
      <c r="ET218" s="56"/>
      <c r="EU218" s="56"/>
      <c r="EV218" s="56"/>
      <c r="EW218" s="56"/>
      <c r="EX218" s="56"/>
      <c r="EY218" s="56"/>
      <c r="EZ218" s="56"/>
      <c r="FA218" s="56"/>
      <c r="FB218" s="56"/>
      <c r="FC218" s="56"/>
      <c r="FD218" s="56"/>
      <c r="FE218" s="56"/>
    </row>
    <row r="219" spans="1:161" ht="12.75" customHeight="1" hidden="1">
      <c r="A219" s="8"/>
      <c r="B219" s="54" t="s">
        <v>77</v>
      </c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5" t="s">
        <v>13</v>
      </c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 t="s">
        <v>21</v>
      </c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7">
        <v>0</v>
      </c>
      <c r="DE219" s="57"/>
      <c r="DF219" s="57"/>
      <c r="DG219" s="57"/>
      <c r="DH219" s="57"/>
      <c r="DI219" s="57"/>
      <c r="DJ219" s="57"/>
      <c r="DK219" s="57"/>
      <c r="DL219" s="57"/>
      <c r="DM219" s="57"/>
      <c r="DN219" s="57"/>
      <c r="DO219" s="57"/>
      <c r="DP219" s="57"/>
      <c r="DQ219" s="57"/>
      <c r="DR219" s="57"/>
      <c r="DS219" s="57">
        <f t="shared" si="8"/>
        <v>0</v>
      </c>
      <c r="DT219" s="57"/>
      <c r="DU219" s="57"/>
      <c r="DV219" s="57"/>
      <c r="DW219" s="57"/>
      <c r="DX219" s="57"/>
      <c r="DY219" s="57"/>
      <c r="DZ219" s="57"/>
      <c r="EA219" s="57"/>
      <c r="EB219" s="57"/>
      <c r="EC219" s="57"/>
      <c r="ED219" s="57"/>
      <c r="EE219" s="57"/>
      <c r="EF219" s="57"/>
      <c r="EG219" s="57"/>
      <c r="EH219" s="57"/>
      <c r="EI219" s="57"/>
      <c r="EJ219" s="57"/>
      <c r="EK219" s="57"/>
      <c r="EL219" s="57"/>
      <c r="EM219" s="57"/>
      <c r="EN219" s="56"/>
      <c r="EO219" s="56"/>
      <c r="EP219" s="56"/>
      <c r="EQ219" s="56"/>
      <c r="ER219" s="56"/>
      <c r="ES219" s="56"/>
      <c r="ET219" s="56"/>
      <c r="EU219" s="56"/>
      <c r="EV219" s="56"/>
      <c r="EW219" s="56"/>
      <c r="EX219" s="56"/>
      <c r="EY219" s="56"/>
      <c r="EZ219" s="56"/>
      <c r="FA219" s="56"/>
      <c r="FB219" s="56"/>
      <c r="FC219" s="56"/>
      <c r="FD219" s="56"/>
      <c r="FE219" s="56"/>
    </row>
    <row r="220" spans="1:161" ht="15" customHeight="1">
      <c r="A220" s="8"/>
      <c r="B220" s="54" t="s">
        <v>78</v>
      </c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5" t="s">
        <v>13</v>
      </c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 t="s">
        <v>21</v>
      </c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 t="s">
        <v>37</v>
      </c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6">
        <v>611</v>
      </c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5" t="s">
        <v>79</v>
      </c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7">
        <f>195000+25405</f>
        <v>220405</v>
      </c>
      <c r="DE220" s="57"/>
      <c r="DF220" s="57"/>
      <c r="DG220" s="57"/>
      <c r="DH220" s="57"/>
      <c r="DI220" s="57"/>
      <c r="DJ220" s="57"/>
      <c r="DK220" s="57"/>
      <c r="DL220" s="57"/>
      <c r="DM220" s="57"/>
      <c r="DN220" s="57"/>
      <c r="DO220" s="57"/>
      <c r="DP220" s="57"/>
      <c r="DQ220" s="57"/>
      <c r="DR220" s="57"/>
      <c r="DS220" s="57">
        <f t="shared" si="8"/>
        <v>220405</v>
      </c>
      <c r="DT220" s="57"/>
      <c r="DU220" s="57"/>
      <c r="DV220" s="57"/>
      <c r="DW220" s="57"/>
      <c r="DX220" s="57"/>
      <c r="DY220" s="57"/>
      <c r="DZ220" s="57"/>
      <c r="EA220" s="57"/>
      <c r="EB220" s="57"/>
      <c r="EC220" s="57"/>
      <c r="ED220" s="57"/>
      <c r="EE220" s="57"/>
      <c r="EF220" s="57"/>
      <c r="EG220" s="57"/>
      <c r="EH220" s="57"/>
      <c r="EI220" s="57"/>
      <c r="EJ220" s="57"/>
      <c r="EK220" s="57"/>
      <c r="EL220" s="57"/>
      <c r="EM220" s="57"/>
      <c r="EN220" s="56"/>
      <c r="EO220" s="56"/>
      <c r="EP220" s="56"/>
      <c r="EQ220" s="56"/>
      <c r="ER220" s="56"/>
      <c r="ES220" s="56"/>
      <c r="ET220" s="56"/>
      <c r="EU220" s="56"/>
      <c r="EV220" s="56"/>
      <c r="EW220" s="56"/>
      <c r="EX220" s="56"/>
      <c r="EY220" s="56"/>
      <c r="EZ220" s="56"/>
      <c r="FA220" s="56"/>
      <c r="FB220" s="56"/>
      <c r="FC220" s="56"/>
      <c r="FD220" s="56"/>
      <c r="FE220" s="56"/>
    </row>
    <row r="221" spans="1:161" ht="15" customHeight="1">
      <c r="A221" s="8"/>
      <c r="B221" s="54" t="s">
        <v>80</v>
      </c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5" t="s">
        <v>13</v>
      </c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 t="s">
        <v>21</v>
      </c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 t="s">
        <v>40</v>
      </c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6">
        <v>611</v>
      </c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5" t="s">
        <v>81</v>
      </c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7">
        <v>213941.74</v>
      </c>
      <c r="DE221" s="57"/>
      <c r="DF221" s="57"/>
      <c r="DG221" s="57"/>
      <c r="DH221" s="57"/>
      <c r="DI221" s="57"/>
      <c r="DJ221" s="57"/>
      <c r="DK221" s="57"/>
      <c r="DL221" s="57"/>
      <c r="DM221" s="57"/>
      <c r="DN221" s="57"/>
      <c r="DO221" s="57"/>
      <c r="DP221" s="57"/>
      <c r="DQ221" s="57"/>
      <c r="DR221" s="57"/>
      <c r="DS221" s="57">
        <f t="shared" si="8"/>
        <v>213941.74</v>
      </c>
      <c r="DT221" s="57"/>
      <c r="DU221" s="57"/>
      <c r="DV221" s="57"/>
      <c r="DW221" s="57"/>
      <c r="DX221" s="57"/>
      <c r="DY221" s="57"/>
      <c r="DZ221" s="57"/>
      <c r="EA221" s="57"/>
      <c r="EB221" s="57"/>
      <c r="EC221" s="57"/>
      <c r="ED221" s="57"/>
      <c r="EE221" s="57"/>
      <c r="EF221" s="57"/>
      <c r="EG221" s="57"/>
      <c r="EH221" s="57"/>
      <c r="EI221" s="57"/>
      <c r="EJ221" s="57"/>
      <c r="EK221" s="57"/>
      <c r="EL221" s="57"/>
      <c r="EM221" s="57"/>
      <c r="EN221" s="56"/>
      <c r="EO221" s="56"/>
      <c r="EP221" s="56"/>
      <c r="EQ221" s="56"/>
      <c r="ER221" s="56"/>
      <c r="ES221" s="56"/>
      <c r="ET221" s="56"/>
      <c r="EU221" s="56"/>
      <c r="EV221" s="56"/>
      <c r="EW221" s="56"/>
      <c r="EX221" s="56"/>
      <c r="EY221" s="56"/>
      <c r="EZ221" s="56"/>
      <c r="FA221" s="56"/>
      <c r="FB221" s="56"/>
      <c r="FC221" s="56"/>
      <c r="FD221" s="56"/>
      <c r="FE221" s="56"/>
    </row>
    <row r="222" spans="1:161" ht="12.75" customHeight="1" hidden="1">
      <c r="A222" s="8"/>
      <c r="B222" s="54" t="s">
        <v>84</v>
      </c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5" t="s">
        <v>13</v>
      </c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 t="s">
        <v>21</v>
      </c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 t="s">
        <v>15</v>
      </c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6">
        <v>611</v>
      </c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5" t="s">
        <v>17</v>
      </c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7"/>
      <c r="DE222" s="57"/>
      <c r="DF222" s="57"/>
      <c r="DG222" s="57"/>
      <c r="DH222" s="57"/>
      <c r="DI222" s="57"/>
      <c r="DJ222" s="57"/>
      <c r="DK222" s="57"/>
      <c r="DL222" s="57"/>
      <c r="DM222" s="57"/>
      <c r="DN222" s="57"/>
      <c r="DO222" s="57"/>
      <c r="DP222" s="57"/>
      <c r="DQ222" s="57"/>
      <c r="DR222" s="57"/>
      <c r="DS222" s="57">
        <f t="shared" si="8"/>
        <v>0</v>
      </c>
      <c r="DT222" s="57"/>
      <c r="DU222" s="57"/>
      <c r="DV222" s="57"/>
      <c r="DW222" s="57"/>
      <c r="DX222" s="57"/>
      <c r="DY222" s="57"/>
      <c r="DZ222" s="57"/>
      <c r="EA222" s="57"/>
      <c r="EB222" s="57"/>
      <c r="EC222" s="57"/>
      <c r="ED222" s="57"/>
      <c r="EE222" s="57"/>
      <c r="EF222" s="57"/>
      <c r="EG222" s="57"/>
      <c r="EH222" s="57"/>
      <c r="EI222" s="57"/>
      <c r="EJ222" s="57"/>
      <c r="EK222" s="57"/>
      <c r="EL222" s="57"/>
      <c r="EM222" s="57"/>
      <c r="EN222" s="56"/>
      <c r="EO222" s="56"/>
      <c r="EP222" s="56"/>
      <c r="EQ222" s="56"/>
      <c r="ER222" s="56"/>
      <c r="ES222" s="56"/>
      <c r="ET222" s="56"/>
      <c r="EU222" s="56"/>
      <c r="EV222" s="56"/>
      <c r="EW222" s="56"/>
      <c r="EX222" s="56"/>
      <c r="EY222" s="56"/>
      <c r="EZ222" s="56"/>
      <c r="FA222" s="56"/>
      <c r="FB222" s="56"/>
      <c r="FC222" s="56"/>
      <c r="FD222" s="56"/>
      <c r="FE222" s="56"/>
    </row>
    <row r="223" spans="1:161" ht="31.5" customHeight="1">
      <c r="A223" s="8"/>
      <c r="B223" s="54" t="s">
        <v>84</v>
      </c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5" t="s">
        <v>13</v>
      </c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 t="s">
        <v>21</v>
      </c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 t="s">
        <v>39</v>
      </c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6">
        <v>611</v>
      </c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5" t="s">
        <v>17</v>
      </c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86">
        <f>358800+48.23</f>
        <v>358848.23</v>
      </c>
      <c r="DE223" s="86"/>
      <c r="DF223" s="86"/>
      <c r="DG223" s="86"/>
      <c r="DH223" s="86"/>
      <c r="DI223" s="86"/>
      <c r="DJ223" s="86"/>
      <c r="DK223" s="86"/>
      <c r="DL223" s="86"/>
      <c r="DM223" s="86"/>
      <c r="DN223" s="86"/>
      <c r="DO223" s="86"/>
      <c r="DP223" s="86"/>
      <c r="DQ223" s="86"/>
      <c r="DR223" s="86"/>
      <c r="DS223" s="57">
        <f t="shared" si="8"/>
        <v>358848.23</v>
      </c>
      <c r="DT223" s="57"/>
      <c r="DU223" s="57"/>
      <c r="DV223" s="57"/>
      <c r="DW223" s="57"/>
      <c r="DX223" s="57"/>
      <c r="DY223" s="57"/>
      <c r="DZ223" s="57"/>
      <c r="EA223" s="57"/>
      <c r="EB223" s="57"/>
      <c r="EC223" s="57"/>
      <c r="ED223" s="57"/>
      <c r="EE223" s="57"/>
      <c r="EF223" s="57"/>
      <c r="EG223" s="57"/>
      <c r="EH223" s="57"/>
      <c r="EI223" s="57"/>
      <c r="EJ223" s="57"/>
      <c r="EK223" s="57"/>
      <c r="EL223" s="57"/>
      <c r="EM223" s="57"/>
      <c r="EN223" s="53">
        <v>48.23</v>
      </c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</row>
    <row r="224" spans="1:161" ht="18" customHeight="1" hidden="1">
      <c r="A224" s="8"/>
      <c r="B224" s="54" t="s">
        <v>85</v>
      </c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5" t="s">
        <v>13</v>
      </c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 t="s">
        <v>21</v>
      </c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 t="s">
        <v>19</v>
      </c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6">
        <v>611</v>
      </c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5" t="s">
        <v>20</v>
      </c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7"/>
      <c r="DE224" s="57"/>
      <c r="DF224" s="57"/>
      <c r="DG224" s="57"/>
      <c r="DH224" s="57"/>
      <c r="DI224" s="57"/>
      <c r="DJ224" s="57"/>
      <c r="DK224" s="57"/>
      <c r="DL224" s="57"/>
      <c r="DM224" s="57"/>
      <c r="DN224" s="57"/>
      <c r="DO224" s="57"/>
      <c r="DP224" s="57"/>
      <c r="DQ224" s="57"/>
      <c r="DR224" s="57"/>
      <c r="DS224" s="57">
        <f t="shared" si="8"/>
        <v>0</v>
      </c>
      <c r="DT224" s="57"/>
      <c r="DU224" s="57"/>
      <c r="DV224" s="57"/>
      <c r="DW224" s="57"/>
      <c r="DX224" s="57"/>
      <c r="DY224" s="57"/>
      <c r="DZ224" s="57"/>
      <c r="EA224" s="57"/>
      <c r="EB224" s="57"/>
      <c r="EC224" s="57"/>
      <c r="ED224" s="57"/>
      <c r="EE224" s="57"/>
      <c r="EF224" s="57"/>
      <c r="EG224" s="57"/>
      <c r="EH224" s="57"/>
      <c r="EI224" s="57"/>
      <c r="EJ224" s="57"/>
      <c r="EK224" s="57"/>
      <c r="EL224" s="57"/>
      <c r="EM224" s="57"/>
      <c r="EN224" s="56"/>
      <c r="EO224" s="56"/>
      <c r="EP224" s="56"/>
      <c r="EQ224" s="56"/>
      <c r="ER224" s="56"/>
      <c r="ES224" s="56"/>
      <c r="ET224" s="56"/>
      <c r="EU224" s="56"/>
      <c r="EV224" s="56"/>
      <c r="EW224" s="56"/>
      <c r="EX224" s="56"/>
      <c r="EY224" s="56"/>
      <c r="EZ224" s="56"/>
      <c r="FA224" s="56"/>
      <c r="FB224" s="56"/>
      <c r="FC224" s="56"/>
      <c r="FD224" s="56"/>
      <c r="FE224" s="56"/>
    </row>
    <row r="225" spans="1:161" ht="31.5" customHeight="1" hidden="1">
      <c r="A225" s="8"/>
      <c r="B225" s="54" t="s">
        <v>84</v>
      </c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5" t="s">
        <v>13</v>
      </c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 t="s">
        <v>21</v>
      </c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 t="s">
        <v>39</v>
      </c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6">
        <v>612</v>
      </c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5" t="s">
        <v>17</v>
      </c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7">
        <v>0</v>
      </c>
      <c r="DE225" s="57"/>
      <c r="DF225" s="57"/>
      <c r="DG225" s="57"/>
      <c r="DH225" s="57"/>
      <c r="DI225" s="57"/>
      <c r="DJ225" s="57"/>
      <c r="DK225" s="57"/>
      <c r="DL225" s="57"/>
      <c r="DM225" s="57"/>
      <c r="DN225" s="57"/>
      <c r="DO225" s="57"/>
      <c r="DP225" s="57"/>
      <c r="DQ225" s="57"/>
      <c r="DR225" s="57"/>
      <c r="DS225" s="57">
        <f t="shared" si="8"/>
        <v>0</v>
      </c>
      <c r="DT225" s="57"/>
      <c r="DU225" s="57"/>
      <c r="DV225" s="57"/>
      <c r="DW225" s="57"/>
      <c r="DX225" s="57"/>
      <c r="DY225" s="57"/>
      <c r="DZ225" s="57"/>
      <c r="EA225" s="57"/>
      <c r="EB225" s="57"/>
      <c r="EC225" s="57"/>
      <c r="ED225" s="57"/>
      <c r="EE225" s="57"/>
      <c r="EF225" s="57"/>
      <c r="EG225" s="57"/>
      <c r="EH225" s="57"/>
      <c r="EI225" s="57"/>
      <c r="EJ225" s="57"/>
      <c r="EK225" s="57"/>
      <c r="EL225" s="57"/>
      <c r="EM225" s="57"/>
      <c r="EN225" s="56"/>
      <c r="EO225" s="56"/>
      <c r="EP225" s="56"/>
      <c r="EQ225" s="56"/>
      <c r="ER225" s="56"/>
      <c r="ES225" s="56"/>
      <c r="ET225" s="56"/>
      <c r="EU225" s="56"/>
      <c r="EV225" s="56"/>
      <c r="EW225" s="56"/>
      <c r="EX225" s="56"/>
      <c r="EY225" s="56"/>
      <c r="EZ225" s="56"/>
      <c r="FA225" s="56"/>
      <c r="FB225" s="56"/>
      <c r="FC225" s="56"/>
      <c r="FD225" s="56"/>
      <c r="FE225" s="56"/>
    </row>
    <row r="226" spans="1:161" ht="15" customHeight="1" hidden="1">
      <c r="A226" s="8"/>
      <c r="B226" s="54" t="s">
        <v>85</v>
      </c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5" t="s">
        <v>13</v>
      </c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 t="s">
        <v>21</v>
      </c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 t="s">
        <v>19</v>
      </c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6">
        <v>612</v>
      </c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5" t="s">
        <v>20</v>
      </c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7">
        <v>0</v>
      </c>
      <c r="DE226" s="57"/>
      <c r="DF226" s="57"/>
      <c r="DG226" s="57"/>
      <c r="DH226" s="57"/>
      <c r="DI226" s="57"/>
      <c r="DJ226" s="57"/>
      <c r="DK226" s="57"/>
      <c r="DL226" s="57"/>
      <c r="DM226" s="57"/>
      <c r="DN226" s="57"/>
      <c r="DO226" s="57"/>
      <c r="DP226" s="57"/>
      <c r="DQ226" s="57"/>
      <c r="DR226" s="57"/>
      <c r="DS226" s="57">
        <f t="shared" si="8"/>
        <v>0</v>
      </c>
      <c r="DT226" s="57"/>
      <c r="DU226" s="57"/>
      <c r="DV226" s="57"/>
      <c r="DW226" s="57"/>
      <c r="DX226" s="57"/>
      <c r="DY226" s="57"/>
      <c r="DZ226" s="57"/>
      <c r="EA226" s="57"/>
      <c r="EB226" s="57"/>
      <c r="EC226" s="57"/>
      <c r="ED226" s="57"/>
      <c r="EE226" s="57"/>
      <c r="EF226" s="57"/>
      <c r="EG226" s="57"/>
      <c r="EH226" s="57"/>
      <c r="EI226" s="57"/>
      <c r="EJ226" s="57"/>
      <c r="EK226" s="57"/>
      <c r="EL226" s="57"/>
      <c r="EM226" s="57"/>
      <c r="EN226" s="56"/>
      <c r="EO226" s="56"/>
      <c r="EP226" s="56"/>
      <c r="EQ226" s="56"/>
      <c r="ER226" s="56"/>
      <c r="ES226" s="56"/>
      <c r="ET226" s="56"/>
      <c r="EU226" s="56"/>
      <c r="EV226" s="56"/>
      <c r="EW226" s="56"/>
      <c r="EX226" s="56"/>
      <c r="EY226" s="56"/>
      <c r="EZ226" s="56"/>
      <c r="FA226" s="56"/>
      <c r="FB226" s="56"/>
      <c r="FC226" s="56"/>
      <c r="FD226" s="56"/>
      <c r="FE226" s="56"/>
    </row>
    <row r="227" spans="1:161" ht="20.25" customHeight="1">
      <c r="A227" s="8"/>
      <c r="B227" s="54" t="s">
        <v>85</v>
      </c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5" t="s">
        <v>13</v>
      </c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 t="s">
        <v>21</v>
      </c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 t="s">
        <v>39</v>
      </c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6">
        <v>611</v>
      </c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5" t="s">
        <v>20</v>
      </c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7">
        <v>16</v>
      </c>
      <c r="DE227" s="57"/>
      <c r="DF227" s="57"/>
      <c r="DG227" s="57"/>
      <c r="DH227" s="57"/>
      <c r="DI227" s="57"/>
      <c r="DJ227" s="57"/>
      <c r="DK227" s="57"/>
      <c r="DL227" s="57"/>
      <c r="DM227" s="57"/>
      <c r="DN227" s="57"/>
      <c r="DO227" s="57"/>
      <c r="DP227" s="57"/>
      <c r="DQ227" s="57"/>
      <c r="DR227" s="57"/>
      <c r="DS227" s="57">
        <f t="shared" si="8"/>
        <v>16</v>
      </c>
      <c r="DT227" s="57"/>
      <c r="DU227" s="57"/>
      <c r="DV227" s="57"/>
      <c r="DW227" s="57"/>
      <c r="DX227" s="57"/>
      <c r="DY227" s="57"/>
      <c r="DZ227" s="57"/>
      <c r="EA227" s="57"/>
      <c r="EB227" s="57"/>
      <c r="EC227" s="57"/>
      <c r="ED227" s="57"/>
      <c r="EE227" s="57"/>
      <c r="EF227" s="57"/>
      <c r="EG227" s="57"/>
      <c r="EH227" s="57"/>
      <c r="EI227" s="57"/>
      <c r="EJ227" s="57"/>
      <c r="EK227" s="57"/>
      <c r="EL227" s="57"/>
      <c r="EM227" s="57"/>
      <c r="EN227" s="56"/>
      <c r="EO227" s="56"/>
      <c r="EP227" s="56"/>
      <c r="EQ227" s="56"/>
      <c r="ER227" s="56"/>
      <c r="ES227" s="56"/>
      <c r="ET227" s="56"/>
      <c r="EU227" s="56"/>
      <c r="EV227" s="56"/>
      <c r="EW227" s="56"/>
      <c r="EX227" s="56"/>
      <c r="EY227" s="56"/>
      <c r="EZ227" s="56"/>
      <c r="FA227" s="56"/>
      <c r="FB227" s="56"/>
      <c r="FC227" s="56"/>
      <c r="FD227" s="56"/>
      <c r="FE227" s="56"/>
    </row>
    <row r="228" spans="1:161" ht="20.25" customHeight="1" hidden="1">
      <c r="A228" s="8"/>
      <c r="B228" s="54" t="s">
        <v>85</v>
      </c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5" t="s">
        <v>13</v>
      </c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 t="s">
        <v>21</v>
      </c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 t="s">
        <v>39</v>
      </c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6">
        <v>612</v>
      </c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5" t="s">
        <v>20</v>
      </c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7">
        <v>0</v>
      </c>
      <c r="DE228" s="57"/>
      <c r="DF228" s="57"/>
      <c r="DG228" s="57"/>
      <c r="DH228" s="57"/>
      <c r="DI228" s="57"/>
      <c r="DJ228" s="57"/>
      <c r="DK228" s="57"/>
      <c r="DL228" s="57"/>
      <c r="DM228" s="57"/>
      <c r="DN228" s="57"/>
      <c r="DO228" s="57"/>
      <c r="DP228" s="57"/>
      <c r="DQ228" s="57"/>
      <c r="DR228" s="57"/>
      <c r="DS228" s="57">
        <f t="shared" si="8"/>
        <v>0</v>
      </c>
      <c r="DT228" s="57"/>
      <c r="DU228" s="57"/>
      <c r="DV228" s="57"/>
      <c r="DW228" s="57"/>
      <c r="DX228" s="57"/>
      <c r="DY228" s="57"/>
      <c r="DZ228" s="57"/>
      <c r="EA228" s="57"/>
      <c r="EB228" s="57"/>
      <c r="EC228" s="57"/>
      <c r="ED228" s="57"/>
      <c r="EE228" s="57"/>
      <c r="EF228" s="57"/>
      <c r="EG228" s="57"/>
      <c r="EH228" s="57"/>
      <c r="EI228" s="57"/>
      <c r="EJ228" s="57"/>
      <c r="EK228" s="57"/>
      <c r="EL228" s="57"/>
      <c r="EM228" s="57"/>
      <c r="EN228" s="56"/>
      <c r="EO228" s="56"/>
      <c r="EP228" s="56"/>
      <c r="EQ228" s="56"/>
      <c r="ER228" s="56"/>
      <c r="ES228" s="56"/>
      <c r="ET228" s="56"/>
      <c r="EU228" s="56"/>
      <c r="EV228" s="56"/>
      <c r="EW228" s="56"/>
      <c r="EX228" s="56"/>
      <c r="EY228" s="56"/>
      <c r="EZ228" s="56"/>
      <c r="FA228" s="56"/>
      <c r="FB228" s="56"/>
      <c r="FC228" s="56"/>
      <c r="FD228" s="56"/>
      <c r="FE228" s="56"/>
    </row>
    <row r="229" spans="1:161" ht="20.25" customHeight="1" hidden="1">
      <c r="A229" s="8"/>
      <c r="B229" s="54" t="s">
        <v>87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5" t="s">
        <v>13</v>
      </c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 t="s">
        <v>21</v>
      </c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 t="s">
        <v>40</v>
      </c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6">
        <v>611</v>
      </c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5" t="s">
        <v>67</v>
      </c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7">
        <v>0</v>
      </c>
      <c r="DE229" s="57"/>
      <c r="DF229" s="57"/>
      <c r="DG229" s="57"/>
      <c r="DH229" s="57"/>
      <c r="DI229" s="57"/>
      <c r="DJ229" s="57"/>
      <c r="DK229" s="57"/>
      <c r="DL229" s="57"/>
      <c r="DM229" s="57"/>
      <c r="DN229" s="57"/>
      <c r="DO229" s="57"/>
      <c r="DP229" s="57"/>
      <c r="DQ229" s="57"/>
      <c r="DR229" s="57"/>
      <c r="DS229" s="57">
        <f t="shared" si="8"/>
        <v>0</v>
      </c>
      <c r="DT229" s="57"/>
      <c r="DU229" s="57"/>
      <c r="DV229" s="57"/>
      <c r="DW229" s="57"/>
      <c r="DX229" s="57"/>
      <c r="DY229" s="57"/>
      <c r="DZ229" s="57"/>
      <c r="EA229" s="57"/>
      <c r="EB229" s="57"/>
      <c r="EC229" s="57"/>
      <c r="ED229" s="57"/>
      <c r="EE229" s="57"/>
      <c r="EF229" s="57"/>
      <c r="EG229" s="57"/>
      <c r="EH229" s="57"/>
      <c r="EI229" s="57"/>
      <c r="EJ229" s="57"/>
      <c r="EK229" s="57"/>
      <c r="EL229" s="57"/>
      <c r="EM229" s="57"/>
      <c r="EN229" s="56"/>
      <c r="EO229" s="56"/>
      <c r="EP229" s="56"/>
      <c r="EQ229" s="56"/>
      <c r="ER229" s="56"/>
      <c r="ES229" s="56"/>
      <c r="ET229" s="56"/>
      <c r="EU229" s="56"/>
      <c r="EV229" s="56"/>
      <c r="EW229" s="56"/>
      <c r="EX229" s="56"/>
      <c r="EY229" s="56"/>
      <c r="EZ229" s="56"/>
      <c r="FA229" s="56"/>
      <c r="FB229" s="56"/>
      <c r="FC229" s="56"/>
      <c r="FD229" s="56"/>
      <c r="FE229" s="56"/>
    </row>
    <row r="230" spans="1:161" ht="34.5" customHeight="1" hidden="1">
      <c r="A230" s="8"/>
      <c r="B230" s="54" t="s">
        <v>88</v>
      </c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5" t="s">
        <v>13</v>
      </c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 t="s">
        <v>21</v>
      </c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 t="s">
        <v>19</v>
      </c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6">
        <v>612</v>
      </c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5" t="s">
        <v>18</v>
      </c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7">
        <v>0</v>
      </c>
      <c r="DE230" s="57"/>
      <c r="DF230" s="57"/>
      <c r="DG230" s="57"/>
      <c r="DH230" s="57"/>
      <c r="DI230" s="57"/>
      <c r="DJ230" s="57"/>
      <c r="DK230" s="57"/>
      <c r="DL230" s="57"/>
      <c r="DM230" s="57"/>
      <c r="DN230" s="57"/>
      <c r="DO230" s="57"/>
      <c r="DP230" s="57"/>
      <c r="DQ230" s="57"/>
      <c r="DR230" s="57"/>
      <c r="DS230" s="57">
        <f t="shared" si="8"/>
        <v>0</v>
      </c>
      <c r="DT230" s="57"/>
      <c r="DU230" s="57"/>
      <c r="DV230" s="57"/>
      <c r="DW230" s="57"/>
      <c r="DX230" s="57"/>
      <c r="DY230" s="57"/>
      <c r="DZ230" s="57"/>
      <c r="EA230" s="57"/>
      <c r="EB230" s="57"/>
      <c r="EC230" s="57"/>
      <c r="ED230" s="57"/>
      <c r="EE230" s="57"/>
      <c r="EF230" s="57"/>
      <c r="EG230" s="57"/>
      <c r="EH230" s="57"/>
      <c r="EI230" s="57"/>
      <c r="EJ230" s="57"/>
      <c r="EK230" s="57"/>
      <c r="EL230" s="57"/>
      <c r="EM230" s="57"/>
      <c r="EN230" s="56"/>
      <c r="EO230" s="56"/>
      <c r="EP230" s="56"/>
      <c r="EQ230" s="56"/>
      <c r="ER230" s="56"/>
      <c r="ES230" s="56"/>
      <c r="ET230" s="56"/>
      <c r="EU230" s="56"/>
      <c r="EV230" s="56"/>
      <c r="EW230" s="56"/>
      <c r="EX230" s="56"/>
      <c r="EY230" s="56"/>
      <c r="EZ230" s="56"/>
      <c r="FA230" s="56"/>
      <c r="FB230" s="56"/>
      <c r="FC230" s="56"/>
      <c r="FD230" s="56"/>
      <c r="FE230" s="56"/>
    </row>
    <row r="231" spans="1:161" ht="34.5" customHeight="1">
      <c r="A231" s="8"/>
      <c r="B231" s="54" t="s">
        <v>88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5" t="s">
        <v>13</v>
      </c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 t="s">
        <v>21</v>
      </c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 t="s">
        <v>42</v>
      </c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6">
        <v>611</v>
      </c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5" t="s">
        <v>18</v>
      </c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7">
        <v>50</v>
      </c>
      <c r="DE231" s="57"/>
      <c r="DF231" s="57"/>
      <c r="DG231" s="57"/>
      <c r="DH231" s="57"/>
      <c r="DI231" s="57"/>
      <c r="DJ231" s="57"/>
      <c r="DK231" s="57"/>
      <c r="DL231" s="57"/>
      <c r="DM231" s="57"/>
      <c r="DN231" s="57"/>
      <c r="DO231" s="57"/>
      <c r="DP231" s="57"/>
      <c r="DQ231" s="57"/>
      <c r="DR231" s="57"/>
      <c r="DS231" s="57">
        <f t="shared" si="8"/>
        <v>50</v>
      </c>
      <c r="DT231" s="57"/>
      <c r="DU231" s="57"/>
      <c r="DV231" s="57"/>
      <c r="DW231" s="57"/>
      <c r="DX231" s="57"/>
      <c r="DY231" s="57"/>
      <c r="DZ231" s="57"/>
      <c r="EA231" s="57"/>
      <c r="EB231" s="57"/>
      <c r="EC231" s="57"/>
      <c r="ED231" s="57"/>
      <c r="EE231" s="57"/>
      <c r="EF231" s="57"/>
      <c r="EG231" s="57"/>
      <c r="EH231" s="57"/>
      <c r="EI231" s="57"/>
      <c r="EJ231" s="57"/>
      <c r="EK231" s="57"/>
      <c r="EL231" s="57"/>
      <c r="EM231" s="57"/>
      <c r="EN231" s="56"/>
      <c r="EO231" s="56"/>
      <c r="EP231" s="56"/>
      <c r="EQ231" s="56"/>
      <c r="ER231" s="56"/>
      <c r="ES231" s="56"/>
      <c r="ET231" s="56"/>
      <c r="EU231" s="56"/>
      <c r="EV231" s="56"/>
      <c r="EW231" s="56"/>
      <c r="EX231" s="56"/>
      <c r="EY231" s="56"/>
      <c r="EZ231" s="56"/>
      <c r="FA231" s="56"/>
      <c r="FB231" s="56"/>
      <c r="FC231" s="56"/>
      <c r="FD231" s="56"/>
      <c r="FE231" s="56"/>
    </row>
    <row r="232" spans="1:161" ht="34.5" customHeight="1">
      <c r="A232" s="8"/>
      <c r="B232" s="54" t="s">
        <v>88</v>
      </c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5" t="s">
        <v>13</v>
      </c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 t="s">
        <v>21</v>
      </c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 t="s">
        <v>43</v>
      </c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6">
        <v>612</v>
      </c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5" t="s">
        <v>18</v>
      </c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7">
        <v>93500</v>
      </c>
      <c r="DE232" s="57"/>
      <c r="DF232" s="57"/>
      <c r="DG232" s="57"/>
      <c r="DH232" s="57"/>
      <c r="DI232" s="57"/>
      <c r="DJ232" s="57"/>
      <c r="DK232" s="57"/>
      <c r="DL232" s="57"/>
      <c r="DM232" s="57"/>
      <c r="DN232" s="57"/>
      <c r="DO232" s="57"/>
      <c r="DP232" s="57"/>
      <c r="DQ232" s="57"/>
      <c r="DR232" s="57"/>
      <c r="DS232" s="57">
        <f t="shared" si="8"/>
        <v>93500</v>
      </c>
      <c r="DT232" s="57"/>
      <c r="DU232" s="57"/>
      <c r="DV232" s="57"/>
      <c r="DW232" s="57"/>
      <c r="DX232" s="57"/>
      <c r="DY232" s="57"/>
      <c r="DZ232" s="57"/>
      <c r="EA232" s="57"/>
      <c r="EB232" s="57"/>
      <c r="EC232" s="57"/>
      <c r="ED232" s="57"/>
      <c r="EE232" s="57"/>
      <c r="EF232" s="57"/>
      <c r="EG232" s="57"/>
      <c r="EH232" s="57"/>
      <c r="EI232" s="57"/>
      <c r="EJ232" s="57"/>
      <c r="EK232" s="57"/>
      <c r="EL232" s="57"/>
      <c r="EM232" s="57"/>
      <c r="EN232" s="56"/>
      <c r="EO232" s="56"/>
      <c r="EP232" s="56"/>
      <c r="EQ232" s="56"/>
      <c r="ER232" s="56"/>
      <c r="ES232" s="56"/>
      <c r="ET232" s="56"/>
      <c r="EU232" s="56"/>
      <c r="EV232" s="56"/>
      <c r="EW232" s="56"/>
      <c r="EX232" s="56"/>
      <c r="EY232" s="56"/>
      <c r="EZ232" s="56"/>
      <c r="FA232" s="56"/>
      <c r="FB232" s="56"/>
      <c r="FC232" s="56"/>
      <c r="FD232" s="56"/>
      <c r="FE232" s="56"/>
    </row>
    <row r="233" spans="1:161" ht="34.5" customHeight="1">
      <c r="A233" s="8"/>
      <c r="B233" s="54" t="s">
        <v>88</v>
      </c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5" t="s">
        <v>13</v>
      </c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 t="s">
        <v>21</v>
      </c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 t="s">
        <v>39</v>
      </c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6">
        <v>612</v>
      </c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5" t="s">
        <v>18</v>
      </c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7">
        <v>886200</v>
      </c>
      <c r="DE233" s="57"/>
      <c r="DF233" s="57"/>
      <c r="DG233" s="57"/>
      <c r="DH233" s="57"/>
      <c r="DI233" s="57"/>
      <c r="DJ233" s="57"/>
      <c r="DK233" s="57"/>
      <c r="DL233" s="57"/>
      <c r="DM233" s="57"/>
      <c r="DN233" s="57"/>
      <c r="DO233" s="57"/>
      <c r="DP233" s="57"/>
      <c r="DQ233" s="57"/>
      <c r="DR233" s="57"/>
      <c r="DS233" s="57">
        <f t="shared" si="8"/>
        <v>886200</v>
      </c>
      <c r="DT233" s="57"/>
      <c r="DU233" s="57"/>
      <c r="DV233" s="57"/>
      <c r="DW233" s="57"/>
      <c r="DX233" s="57"/>
      <c r="DY233" s="57"/>
      <c r="DZ233" s="57"/>
      <c r="EA233" s="57"/>
      <c r="EB233" s="57"/>
      <c r="EC233" s="57"/>
      <c r="ED233" s="57"/>
      <c r="EE233" s="57"/>
      <c r="EF233" s="57"/>
      <c r="EG233" s="57"/>
      <c r="EH233" s="57"/>
      <c r="EI233" s="57"/>
      <c r="EJ233" s="57"/>
      <c r="EK233" s="57"/>
      <c r="EL233" s="57"/>
      <c r="EM233" s="57"/>
      <c r="EN233" s="56"/>
      <c r="EO233" s="56"/>
      <c r="EP233" s="56"/>
      <c r="EQ233" s="56"/>
      <c r="ER233" s="56"/>
      <c r="ES233" s="56"/>
      <c r="ET233" s="56"/>
      <c r="EU233" s="56"/>
      <c r="EV233" s="56"/>
      <c r="EW233" s="56"/>
      <c r="EX233" s="56"/>
      <c r="EY233" s="56"/>
      <c r="EZ233" s="56"/>
      <c r="FA233" s="56"/>
      <c r="FB233" s="56"/>
      <c r="FC233" s="56"/>
      <c r="FD233" s="56"/>
      <c r="FE233" s="56"/>
    </row>
    <row r="234" spans="1:161" ht="36.75" customHeight="1" hidden="1">
      <c r="A234" s="8"/>
      <c r="B234" s="54" t="s">
        <v>89</v>
      </c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5" t="s">
        <v>13</v>
      </c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 t="s">
        <v>21</v>
      </c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 t="s">
        <v>42</v>
      </c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6">
        <v>611</v>
      </c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5" t="s">
        <v>27</v>
      </c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7">
        <v>0</v>
      </c>
      <c r="DE234" s="57"/>
      <c r="DF234" s="57"/>
      <c r="DG234" s="57"/>
      <c r="DH234" s="57"/>
      <c r="DI234" s="57"/>
      <c r="DJ234" s="57"/>
      <c r="DK234" s="57"/>
      <c r="DL234" s="57"/>
      <c r="DM234" s="57"/>
      <c r="DN234" s="57"/>
      <c r="DO234" s="57"/>
      <c r="DP234" s="57"/>
      <c r="DQ234" s="57"/>
      <c r="DR234" s="57"/>
      <c r="DS234" s="57">
        <f t="shared" si="8"/>
        <v>0</v>
      </c>
      <c r="DT234" s="57"/>
      <c r="DU234" s="57"/>
      <c r="DV234" s="57"/>
      <c r="DW234" s="57"/>
      <c r="DX234" s="57"/>
      <c r="DY234" s="57"/>
      <c r="DZ234" s="57"/>
      <c r="EA234" s="57"/>
      <c r="EB234" s="57"/>
      <c r="EC234" s="57"/>
      <c r="ED234" s="57"/>
      <c r="EE234" s="57"/>
      <c r="EF234" s="57"/>
      <c r="EG234" s="57"/>
      <c r="EH234" s="57"/>
      <c r="EI234" s="57"/>
      <c r="EJ234" s="57"/>
      <c r="EK234" s="57"/>
      <c r="EL234" s="57"/>
      <c r="EM234" s="57"/>
      <c r="EN234" s="56"/>
      <c r="EO234" s="56"/>
      <c r="EP234" s="56"/>
      <c r="EQ234" s="56"/>
      <c r="ER234" s="56"/>
      <c r="ES234" s="56"/>
      <c r="ET234" s="56"/>
      <c r="EU234" s="56"/>
      <c r="EV234" s="56"/>
      <c r="EW234" s="56"/>
      <c r="EX234" s="56"/>
      <c r="EY234" s="56"/>
      <c r="EZ234" s="56"/>
      <c r="FA234" s="56"/>
      <c r="FB234" s="56"/>
      <c r="FC234" s="56"/>
      <c r="FD234" s="56"/>
      <c r="FE234" s="56"/>
    </row>
    <row r="235" spans="1:161" ht="36.75" customHeight="1">
      <c r="A235" s="8"/>
      <c r="B235" s="54" t="s">
        <v>89</v>
      </c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5" t="s">
        <v>13</v>
      </c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 t="s">
        <v>21</v>
      </c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 t="s">
        <v>39</v>
      </c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6">
        <v>611</v>
      </c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5" t="s">
        <v>27</v>
      </c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7">
        <v>85</v>
      </c>
      <c r="DE235" s="57"/>
      <c r="DF235" s="57"/>
      <c r="DG235" s="57"/>
      <c r="DH235" s="57"/>
      <c r="DI235" s="57"/>
      <c r="DJ235" s="57"/>
      <c r="DK235" s="57"/>
      <c r="DL235" s="57"/>
      <c r="DM235" s="57"/>
      <c r="DN235" s="57"/>
      <c r="DO235" s="57"/>
      <c r="DP235" s="57"/>
      <c r="DQ235" s="57"/>
      <c r="DR235" s="57"/>
      <c r="DS235" s="57">
        <f t="shared" si="8"/>
        <v>85</v>
      </c>
      <c r="DT235" s="57"/>
      <c r="DU235" s="57"/>
      <c r="DV235" s="57"/>
      <c r="DW235" s="57"/>
      <c r="DX235" s="57"/>
      <c r="DY235" s="57"/>
      <c r="DZ235" s="57"/>
      <c r="EA235" s="57"/>
      <c r="EB235" s="57"/>
      <c r="EC235" s="57"/>
      <c r="ED235" s="57"/>
      <c r="EE235" s="57"/>
      <c r="EF235" s="57"/>
      <c r="EG235" s="57"/>
      <c r="EH235" s="57"/>
      <c r="EI235" s="57"/>
      <c r="EJ235" s="57"/>
      <c r="EK235" s="57"/>
      <c r="EL235" s="57"/>
      <c r="EM235" s="57"/>
      <c r="EN235" s="56"/>
      <c r="EO235" s="56"/>
      <c r="EP235" s="56"/>
      <c r="EQ235" s="56"/>
      <c r="ER235" s="56"/>
      <c r="ES235" s="56"/>
      <c r="ET235" s="56"/>
      <c r="EU235" s="56"/>
      <c r="EV235" s="56"/>
      <c r="EW235" s="56"/>
      <c r="EX235" s="56"/>
      <c r="EY235" s="56"/>
      <c r="EZ235" s="56"/>
      <c r="FA235" s="56"/>
      <c r="FB235" s="56"/>
      <c r="FC235" s="56"/>
      <c r="FD235" s="56"/>
      <c r="FE235" s="56"/>
    </row>
    <row r="236" spans="1:161" ht="30.75" customHeight="1">
      <c r="A236" s="8"/>
      <c r="B236" s="54" t="s">
        <v>93</v>
      </c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7"/>
      <c r="DE236" s="57"/>
      <c r="DF236" s="57"/>
      <c r="DG236" s="57"/>
      <c r="DH236" s="57"/>
      <c r="DI236" s="57"/>
      <c r="DJ236" s="57"/>
      <c r="DK236" s="57"/>
      <c r="DL236" s="57"/>
      <c r="DM236" s="57"/>
      <c r="DN236" s="57"/>
      <c r="DO236" s="57"/>
      <c r="DP236" s="57"/>
      <c r="DQ236" s="57"/>
      <c r="DR236" s="57"/>
      <c r="DS236" s="56"/>
      <c r="DT236" s="56"/>
      <c r="DU236" s="56"/>
      <c r="DV236" s="56"/>
      <c r="DW236" s="56"/>
      <c r="DX236" s="56"/>
      <c r="DY236" s="56"/>
      <c r="DZ236" s="56"/>
      <c r="EA236" s="56"/>
      <c r="EB236" s="56"/>
      <c r="EC236" s="56"/>
      <c r="ED236" s="56"/>
      <c r="EE236" s="56"/>
      <c r="EF236" s="56"/>
      <c r="EG236" s="56"/>
      <c r="EH236" s="56"/>
      <c r="EI236" s="56"/>
      <c r="EJ236" s="56"/>
      <c r="EK236" s="56"/>
      <c r="EL236" s="56"/>
      <c r="EM236" s="56"/>
      <c r="EN236" s="56"/>
      <c r="EO236" s="56"/>
      <c r="EP236" s="56"/>
      <c r="EQ236" s="56"/>
      <c r="ER236" s="56"/>
      <c r="ES236" s="56"/>
      <c r="ET236" s="56"/>
      <c r="EU236" s="56"/>
      <c r="EV236" s="56"/>
      <c r="EW236" s="56"/>
      <c r="EX236" s="56"/>
      <c r="EY236" s="56"/>
      <c r="EZ236" s="56"/>
      <c r="FA236" s="56"/>
      <c r="FB236" s="56"/>
      <c r="FC236" s="56"/>
      <c r="FD236" s="56"/>
      <c r="FE236" s="56"/>
    </row>
    <row r="237" spans="1:161" ht="30.75" customHeight="1">
      <c r="A237" s="8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9"/>
      <c r="AL237" s="25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7"/>
      <c r="AY237" s="25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7"/>
      <c r="BM237" s="25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7"/>
      <c r="CA237" s="28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30"/>
      <c r="CO237" s="25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7"/>
      <c r="DD237" s="31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3"/>
      <c r="DS237" s="28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30"/>
      <c r="EN237" s="28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  <c r="FC237" s="29"/>
      <c r="FD237" s="29"/>
      <c r="FE237" s="30"/>
    </row>
    <row r="238" spans="1:161" ht="43.5" customHeight="1">
      <c r="A238" s="8"/>
      <c r="B238" s="60" t="s">
        <v>95</v>
      </c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55" t="s">
        <v>13</v>
      </c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 t="s">
        <v>45</v>
      </c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9">
        <f>DD240+DD241+DD243</f>
        <v>16318.29</v>
      </c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>
        <f aca="true" t="shared" si="9" ref="DS238:DS243">DD238</f>
        <v>16318.29</v>
      </c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  <c r="EN238" s="56"/>
      <c r="EO238" s="56"/>
      <c r="EP238" s="56"/>
      <c r="EQ238" s="56"/>
      <c r="ER238" s="56"/>
      <c r="ES238" s="56"/>
      <c r="ET238" s="56"/>
      <c r="EU238" s="56"/>
      <c r="EV238" s="56"/>
      <c r="EW238" s="56"/>
      <c r="EX238" s="56"/>
      <c r="EY238" s="56"/>
      <c r="EZ238" s="56"/>
      <c r="FA238" s="56"/>
      <c r="FB238" s="56"/>
      <c r="FC238" s="56"/>
      <c r="FD238" s="56"/>
      <c r="FE238" s="56"/>
    </row>
    <row r="239" spans="1:161" ht="12.75" customHeight="1" hidden="1">
      <c r="A239" s="8"/>
      <c r="B239" s="54" t="s">
        <v>77</v>
      </c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5" t="s">
        <v>13</v>
      </c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 t="s">
        <v>21</v>
      </c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7"/>
      <c r="DE239" s="57"/>
      <c r="DF239" s="57"/>
      <c r="DG239" s="57"/>
      <c r="DH239" s="57"/>
      <c r="DI239" s="57"/>
      <c r="DJ239" s="57"/>
      <c r="DK239" s="57"/>
      <c r="DL239" s="57"/>
      <c r="DM239" s="57"/>
      <c r="DN239" s="57"/>
      <c r="DO239" s="57"/>
      <c r="DP239" s="57"/>
      <c r="DQ239" s="57"/>
      <c r="DR239" s="57"/>
      <c r="DS239" s="57">
        <f t="shared" si="9"/>
        <v>0</v>
      </c>
      <c r="DT239" s="57"/>
      <c r="DU239" s="57"/>
      <c r="DV239" s="57"/>
      <c r="DW239" s="57"/>
      <c r="DX239" s="57"/>
      <c r="DY239" s="57"/>
      <c r="DZ239" s="57"/>
      <c r="EA239" s="57"/>
      <c r="EB239" s="57"/>
      <c r="EC239" s="57"/>
      <c r="ED239" s="57"/>
      <c r="EE239" s="57"/>
      <c r="EF239" s="57"/>
      <c r="EG239" s="57"/>
      <c r="EH239" s="57"/>
      <c r="EI239" s="57"/>
      <c r="EJ239" s="57"/>
      <c r="EK239" s="57"/>
      <c r="EL239" s="57"/>
      <c r="EM239" s="57"/>
      <c r="EN239" s="56"/>
      <c r="EO239" s="56"/>
      <c r="EP239" s="56"/>
      <c r="EQ239" s="56"/>
      <c r="ER239" s="56"/>
      <c r="ES239" s="56"/>
      <c r="ET239" s="56"/>
      <c r="EU239" s="56"/>
      <c r="EV239" s="56"/>
      <c r="EW239" s="56"/>
      <c r="EX239" s="56"/>
      <c r="EY239" s="56"/>
      <c r="EZ239" s="56"/>
      <c r="FA239" s="56"/>
      <c r="FB239" s="56"/>
      <c r="FC239" s="56"/>
      <c r="FD239" s="56"/>
      <c r="FE239" s="56"/>
    </row>
    <row r="240" spans="1:161" ht="15" customHeight="1">
      <c r="A240" s="8"/>
      <c r="B240" s="54" t="s">
        <v>78</v>
      </c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5" t="s">
        <v>13</v>
      </c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 t="s">
        <v>45</v>
      </c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 t="s">
        <v>37</v>
      </c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6">
        <v>611</v>
      </c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5" t="s">
        <v>79</v>
      </c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7">
        <v>2500</v>
      </c>
      <c r="DE240" s="57"/>
      <c r="DF240" s="57"/>
      <c r="DG240" s="57"/>
      <c r="DH240" s="57"/>
      <c r="DI240" s="57"/>
      <c r="DJ240" s="57"/>
      <c r="DK240" s="57"/>
      <c r="DL240" s="57"/>
      <c r="DM240" s="57"/>
      <c r="DN240" s="57"/>
      <c r="DO240" s="57"/>
      <c r="DP240" s="57"/>
      <c r="DQ240" s="57"/>
      <c r="DR240" s="57"/>
      <c r="DS240" s="57">
        <f t="shared" si="9"/>
        <v>2500</v>
      </c>
      <c r="DT240" s="57"/>
      <c r="DU240" s="57"/>
      <c r="DV240" s="57"/>
      <c r="DW240" s="57"/>
      <c r="DX240" s="57"/>
      <c r="DY240" s="57"/>
      <c r="DZ240" s="57"/>
      <c r="EA240" s="57"/>
      <c r="EB240" s="57"/>
      <c r="EC240" s="57"/>
      <c r="ED240" s="57"/>
      <c r="EE240" s="57"/>
      <c r="EF240" s="57"/>
      <c r="EG240" s="57"/>
      <c r="EH240" s="57"/>
      <c r="EI240" s="57"/>
      <c r="EJ240" s="57"/>
      <c r="EK240" s="57"/>
      <c r="EL240" s="57"/>
      <c r="EM240" s="57"/>
      <c r="EN240" s="56"/>
      <c r="EO240" s="56"/>
      <c r="EP240" s="56"/>
      <c r="EQ240" s="56"/>
      <c r="ER240" s="56"/>
      <c r="ES240" s="56"/>
      <c r="ET240" s="56"/>
      <c r="EU240" s="56"/>
      <c r="EV240" s="56"/>
      <c r="EW240" s="56"/>
      <c r="EX240" s="56"/>
      <c r="EY240" s="56"/>
      <c r="EZ240" s="56"/>
      <c r="FA240" s="56"/>
      <c r="FB240" s="56"/>
      <c r="FC240" s="56"/>
      <c r="FD240" s="56"/>
      <c r="FE240" s="56"/>
    </row>
    <row r="241" spans="1:161" ht="15" customHeight="1">
      <c r="A241" s="8"/>
      <c r="B241" s="54" t="s">
        <v>80</v>
      </c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5" t="s">
        <v>13</v>
      </c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 t="s">
        <v>45</v>
      </c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 t="s">
        <v>40</v>
      </c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6">
        <v>611</v>
      </c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5" t="s">
        <v>81</v>
      </c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7">
        <v>13818.29</v>
      </c>
      <c r="DE241" s="57"/>
      <c r="DF241" s="57"/>
      <c r="DG241" s="57"/>
      <c r="DH241" s="57"/>
      <c r="DI241" s="57"/>
      <c r="DJ241" s="57"/>
      <c r="DK241" s="57"/>
      <c r="DL241" s="57"/>
      <c r="DM241" s="57"/>
      <c r="DN241" s="57"/>
      <c r="DO241" s="57"/>
      <c r="DP241" s="57"/>
      <c r="DQ241" s="57"/>
      <c r="DR241" s="57"/>
      <c r="DS241" s="57">
        <f t="shared" si="9"/>
        <v>13818.29</v>
      </c>
      <c r="DT241" s="57"/>
      <c r="DU241" s="57"/>
      <c r="DV241" s="57"/>
      <c r="DW241" s="57"/>
      <c r="DX241" s="57"/>
      <c r="DY241" s="57"/>
      <c r="DZ241" s="57"/>
      <c r="EA241" s="57"/>
      <c r="EB241" s="57"/>
      <c r="EC241" s="57"/>
      <c r="ED241" s="57"/>
      <c r="EE241" s="57"/>
      <c r="EF241" s="57"/>
      <c r="EG241" s="57"/>
      <c r="EH241" s="57"/>
      <c r="EI241" s="57"/>
      <c r="EJ241" s="57"/>
      <c r="EK241" s="57"/>
      <c r="EL241" s="57"/>
      <c r="EM241" s="57"/>
      <c r="EN241" s="56"/>
      <c r="EO241" s="56"/>
      <c r="EP241" s="56"/>
      <c r="EQ241" s="56"/>
      <c r="ER241" s="56"/>
      <c r="ES241" s="56"/>
      <c r="ET241" s="56"/>
      <c r="EU241" s="56"/>
      <c r="EV241" s="56"/>
      <c r="EW241" s="56"/>
      <c r="EX241" s="56"/>
      <c r="EY241" s="56"/>
      <c r="EZ241" s="56"/>
      <c r="FA241" s="56"/>
      <c r="FB241" s="56"/>
      <c r="FC241" s="56"/>
      <c r="FD241" s="56"/>
      <c r="FE241" s="56"/>
    </row>
    <row r="242" spans="1:161" ht="12.75" customHeight="1" hidden="1">
      <c r="A242" s="8"/>
      <c r="B242" s="54" t="s">
        <v>84</v>
      </c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5" t="s">
        <v>13</v>
      </c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 t="s">
        <v>21</v>
      </c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 t="s">
        <v>15</v>
      </c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6">
        <v>611</v>
      </c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5" t="s">
        <v>17</v>
      </c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7"/>
      <c r="DE242" s="57"/>
      <c r="DF242" s="57"/>
      <c r="DG242" s="57"/>
      <c r="DH242" s="57"/>
      <c r="DI242" s="57"/>
      <c r="DJ242" s="57"/>
      <c r="DK242" s="57"/>
      <c r="DL242" s="57"/>
      <c r="DM242" s="57"/>
      <c r="DN242" s="57"/>
      <c r="DO242" s="57"/>
      <c r="DP242" s="57"/>
      <c r="DQ242" s="57"/>
      <c r="DR242" s="57"/>
      <c r="DS242" s="57">
        <f t="shared" si="9"/>
        <v>0</v>
      </c>
      <c r="DT242" s="57"/>
      <c r="DU242" s="57"/>
      <c r="DV242" s="57"/>
      <c r="DW242" s="57"/>
      <c r="DX242" s="57"/>
      <c r="DY242" s="57"/>
      <c r="DZ242" s="57"/>
      <c r="EA242" s="57"/>
      <c r="EB242" s="57"/>
      <c r="EC242" s="57"/>
      <c r="ED242" s="57"/>
      <c r="EE242" s="57"/>
      <c r="EF242" s="57"/>
      <c r="EG242" s="57"/>
      <c r="EH242" s="57"/>
      <c r="EI242" s="57"/>
      <c r="EJ242" s="57"/>
      <c r="EK242" s="57"/>
      <c r="EL242" s="57"/>
      <c r="EM242" s="57"/>
      <c r="EN242" s="56"/>
      <c r="EO242" s="56"/>
      <c r="EP242" s="56"/>
      <c r="EQ242" s="56"/>
      <c r="ER242" s="56"/>
      <c r="ES242" s="56"/>
      <c r="ET242" s="56"/>
      <c r="EU242" s="56"/>
      <c r="EV242" s="56"/>
      <c r="EW242" s="56"/>
      <c r="EX242" s="56"/>
      <c r="EY242" s="56"/>
      <c r="EZ242" s="56"/>
      <c r="FA242" s="56"/>
      <c r="FB242" s="56"/>
      <c r="FC242" s="56"/>
      <c r="FD242" s="56"/>
      <c r="FE242" s="56"/>
    </row>
    <row r="243" spans="1:161" ht="20.25" customHeight="1" hidden="1">
      <c r="A243" s="8"/>
      <c r="B243" s="54" t="s">
        <v>87</v>
      </c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5" t="s">
        <v>13</v>
      </c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 t="s">
        <v>45</v>
      </c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 t="s">
        <v>40</v>
      </c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6">
        <v>611</v>
      </c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55" t="s">
        <v>67</v>
      </c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7">
        <v>0</v>
      </c>
      <c r="DE243" s="57"/>
      <c r="DF243" s="57"/>
      <c r="DG243" s="57"/>
      <c r="DH243" s="57"/>
      <c r="DI243" s="57"/>
      <c r="DJ243" s="57"/>
      <c r="DK243" s="57"/>
      <c r="DL243" s="57"/>
      <c r="DM243" s="57"/>
      <c r="DN243" s="57"/>
      <c r="DO243" s="57"/>
      <c r="DP243" s="57"/>
      <c r="DQ243" s="57"/>
      <c r="DR243" s="57"/>
      <c r="DS243" s="57">
        <f t="shared" si="9"/>
        <v>0</v>
      </c>
      <c r="DT243" s="57"/>
      <c r="DU243" s="57"/>
      <c r="DV243" s="57"/>
      <c r="DW243" s="57"/>
      <c r="DX243" s="57"/>
      <c r="DY243" s="57"/>
      <c r="DZ243" s="57"/>
      <c r="EA243" s="57"/>
      <c r="EB243" s="57"/>
      <c r="EC243" s="57"/>
      <c r="ED243" s="57"/>
      <c r="EE243" s="57"/>
      <c r="EF243" s="57"/>
      <c r="EG243" s="57"/>
      <c r="EH243" s="57"/>
      <c r="EI243" s="57"/>
      <c r="EJ243" s="57"/>
      <c r="EK243" s="57"/>
      <c r="EL243" s="57"/>
      <c r="EM243" s="57"/>
      <c r="EN243" s="56"/>
      <c r="EO243" s="56"/>
      <c r="EP243" s="56"/>
      <c r="EQ243" s="56"/>
      <c r="ER243" s="56"/>
      <c r="ES243" s="56"/>
      <c r="ET243" s="56"/>
      <c r="EU243" s="56"/>
      <c r="EV243" s="56"/>
      <c r="EW243" s="56"/>
      <c r="EX243" s="56"/>
      <c r="EY243" s="56"/>
      <c r="EZ243" s="56"/>
      <c r="FA243" s="56"/>
      <c r="FB243" s="56"/>
      <c r="FC243" s="56"/>
      <c r="FD243" s="56"/>
      <c r="FE243" s="56"/>
    </row>
    <row r="244" spans="1:161" ht="30.75" customHeight="1">
      <c r="A244" s="8"/>
      <c r="B244" s="54" t="s">
        <v>93</v>
      </c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7"/>
      <c r="DE244" s="57"/>
      <c r="DF244" s="57"/>
      <c r="DG244" s="57"/>
      <c r="DH244" s="57"/>
      <c r="DI244" s="57"/>
      <c r="DJ244" s="57"/>
      <c r="DK244" s="57"/>
      <c r="DL244" s="57"/>
      <c r="DM244" s="57"/>
      <c r="DN244" s="57"/>
      <c r="DO244" s="57"/>
      <c r="DP244" s="57"/>
      <c r="DQ244" s="57"/>
      <c r="DR244" s="57"/>
      <c r="DS244" s="56"/>
      <c r="DT244" s="56"/>
      <c r="DU244" s="56"/>
      <c r="DV244" s="56"/>
      <c r="DW244" s="56"/>
      <c r="DX244" s="56"/>
      <c r="DY244" s="56"/>
      <c r="DZ244" s="56"/>
      <c r="EA244" s="56"/>
      <c r="EB244" s="56"/>
      <c r="EC244" s="56"/>
      <c r="ED244" s="56"/>
      <c r="EE244" s="56"/>
      <c r="EF244" s="56"/>
      <c r="EG244" s="56"/>
      <c r="EH244" s="56"/>
      <c r="EI244" s="56"/>
      <c r="EJ244" s="56"/>
      <c r="EK244" s="56"/>
      <c r="EL244" s="56"/>
      <c r="EM244" s="56"/>
      <c r="EN244" s="56"/>
      <c r="EO244" s="56"/>
      <c r="EP244" s="56"/>
      <c r="EQ244" s="56"/>
      <c r="ER244" s="56"/>
      <c r="ES244" s="56"/>
      <c r="ET244" s="56"/>
      <c r="EU244" s="56"/>
      <c r="EV244" s="56"/>
      <c r="EW244" s="56"/>
      <c r="EX244" s="56"/>
      <c r="EY244" s="56"/>
      <c r="EZ244" s="56"/>
      <c r="FA244" s="56"/>
      <c r="FB244" s="56"/>
      <c r="FC244" s="56"/>
      <c r="FD244" s="56"/>
      <c r="FE244" s="56"/>
    </row>
    <row r="245" spans="1:161" ht="18.75" customHeight="1">
      <c r="A245" s="8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9"/>
      <c r="AL245" s="25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7"/>
      <c r="AY245" s="25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7"/>
      <c r="BM245" s="25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7"/>
      <c r="CA245" s="28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30"/>
      <c r="CO245" s="25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7"/>
      <c r="DD245" s="31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3"/>
      <c r="DS245" s="28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30"/>
      <c r="EN245" s="28"/>
      <c r="EO245" s="29"/>
      <c r="EP245" s="29"/>
      <c r="EQ245" s="29"/>
      <c r="ER245" s="29"/>
      <c r="ES245" s="29"/>
      <c r="ET245" s="29"/>
      <c r="EU245" s="29"/>
      <c r="EV245" s="29"/>
      <c r="EW245" s="29"/>
      <c r="EX245" s="29"/>
      <c r="EY245" s="29"/>
      <c r="EZ245" s="29"/>
      <c r="FA245" s="29"/>
      <c r="FB245" s="29"/>
      <c r="FC245" s="29"/>
      <c r="FD245" s="29"/>
      <c r="FE245" s="30"/>
    </row>
    <row r="246" spans="1:161" ht="26.25" customHeight="1">
      <c r="A246" s="8"/>
      <c r="B246" s="60" t="s">
        <v>96</v>
      </c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55" t="s">
        <v>13</v>
      </c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 t="s">
        <v>47</v>
      </c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9">
        <f>DD247+DD248+DD249+DD251+DD250+DD252+DD253+DD254+DD255+DD256+DD257+DD259+DD261+DD260+DD262+DD258</f>
        <v>1290661.09</v>
      </c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>
        <f aca="true" t="shared" si="10" ref="DS246:DS262">DD246</f>
        <v>1290661.09</v>
      </c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6"/>
      <c r="EO246" s="56"/>
      <c r="EP246" s="56"/>
      <c r="EQ246" s="56"/>
      <c r="ER246" s="56"/>
      <c r="ES246" s="56"/>
      <c r="ET246" s="56"/>
      <c r="EU246" s="56"/>
      <c r="EV246" s="56"/>
      <c r="EW246" s="56"/>
      <c r="EX246" s="56"/>
      <c r="EY246" s="56"/>
      <c r="EZ246" s="56"/>
      <c r="FA246" s="56"/>
      <c r="FB246" s="56"/>
      <c r="FC246" s="56"/>
      <c r="FD246" s="56"/>
      <c r="FE246" s="56"/>
    </row>
    <row r="247" spans="1:167" ht="32.25" customHeight="1" hidden="1">
      <c r="A247" s="8"/>
      <c r="B247" s="54" t="s">
        <v>71</v>
      </c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5" t="s">
        <v>13</v>
      </c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 t="s">
        <v>47</v>
      </c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 t="s">
        <v>48</v>
      </c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6">
        <v>612</v>
      </c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5" t="s">
        <v>52</v>
      </c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7">
        <v>0</v>
      </c>
      <c r="DE247" s="57"/>
      <c r="DF247" s="57"/>
      <c r="DG247" s="57"/>
      <c r="DH247" s="57"/>
      <c r="DI247" s="57"/>
      <c r="DJ247" s="57"/>
      <c r="DK247" s="57"/>
      <c r="DL247" s="57"/>
      <c r="DM247" s="57"/>
      <c r="DN247" s="57"/>
      <c r="DO247" s="57"/>
      <c r="DP247" s="57"/>
      <c r="DQ247" s="57"/>
      <c r="DR247" s="57"/>
      <c r="DS247" s="57">
        <f t="shared" si="10"/>
        <v>0</v>
      </c>
      <c r="DT247" s="57"/>
      <c r="DU247" s="57"/>
      <c r="DV247" s="57"/>
      <c r="DW247" s="57"/>
      <c r="DX247" s="57"/>
      <c r="DY247" s="57"/>
      <c r="DZ247" s="57"/>
      <c r="EA247" s="57"/>
      <c r="EB247" s="57"/>
      <c r="EC247" s="57"/>
      <c r="ED247" s="57"/>
      <c r="EE247" s="57"/>
      <c r="EF247" s="57"/>
      <c r="EG247" s="57"/>
      <c r="EH247" s="57"/>
      <c r="EI247" s="57"/>
      <c r="EJ247" s="57"/>
      <c r="EK247" s="57"/>
      <c r="EL247" s="57"/>
      <c r="EM247" s="57"/>
      <c r="EN247" s="56"/>
      <c r="EO247" s="56"/>
      <c r="EP247" s="56"/>
      <c r="EQ247" s="56"/>
      <c r="ER247" s="56"/>
      <c r="ES247" s="56"/>
      <c r="ET247" s="56"/>
      <c r="EU247" s="56"/>
      <c r="EV247" s="56"/>
      <c r="EW247" s="56"/>
      <c r="EX247" s="56"/>
      <c r="EY247" s="56"/>
      <c r="EZ247" s="56"/>
      <c r="FA247" s="56"/>
      <c r="FB247" s="56"/>
      <c r="FC247" s="56"/>
      <c r="FD247" s="56"/>
      <c r="FE247" s="56"/>
      <c r="FK247" s="7"/>
    </row>
    <row r="248" spans="1:161" ht="32.25" customHeight="1">
      <c r="A248" s="8"/>
      <c r="B248" s="54" t="s">
        <v>71</v>
      </c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5" t="s">
        <v>13</v>
      </c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 t="s">
        <v>47</v>
      </c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 t="s">
        <v>42</v>
      </c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6">
        <v>611</v>
      </c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5" t="s">
        <v>52</v>
      </c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7">
        <f>3444.13+7735.92</f>
        <v>11180.05</v>
      </c>
      <c r="DE248" s="57"/>
      <c r="DF248" s="57"/>
      <c r="DG248" s="57"/>
      <c r="DH248" s="57"/>
      <c r="DI248" s="57"/>
      <c r="DJ248" s="57"/>
      <c r="DK248" s="57"/>
      <c r="DL248" s="57"/>
      <c r="DM248" s="57"/>
      <c r="DN248" s="57"/>
      <c r="DO248" s="57"/>
      <c r="DP248" s="57"/>
      <c r="DQ248" s="57"/>
      <c r="DR248" s="57"/>
      <c r="DS248" s="57">
        <f t="shared" si="10"/>
        <v>11180.05</v>
      </c>
      <c r="DT248" s="57"/>
      <c r="DU248" s="57"/>
      <c r="DV248" s="57"/>
      <c r="DW248" s="57"/>
      <c r="DX248" s="57"/>
      <c r="DY248" s="57"/>
      <c r="DZ248" s="57"/>
      <c r="EA248" s="57"/>
      <c r="EB248" s="57"/>
      <c r="EC248" s="57"/>
      <c r="ED248" s="57"/>
      <c r="EE248" s="57"/>
      <c r="EF248" s="57"/>
      <c r="EG248" s="57"/>
      <c r="EH248" s="57"/>
      <c r="EI248" s="57"/>
      <c r="EJ248" s="57"/>
      <c r="EK248" s="57"/>
      <c r="EL248" s="57"/>
      <c r="EM248" s="57"/>
      <c r="EN248" s="56"/>
      <c r="EO248" s="56"/>
      <c r="EP248" s="56"/>
      <c r="EQ248" s="56"/>
      <c r="ER248" s="56"/>
      <c r="ES248" s="56"/>
      <c r="ET248" s="56"/>
      <c r="EU248" s="56"/>
      <c r="EV248" s="56"/>
      <c r="EW248" s="56"/>
      <c r="EX248" s="56"/>
      <c r="EY248" s="56"/>
      <c r="EZ248" s="56"/>
      <c r="FA248" s="56"/>
      <c r="FB248" s="56"/>
      <c r="FC248" s="56"/>
      <c r="FD248" s="56"/>
      <c r="FE248" s="56"/>
    </row>
    <row r="249" spans="1:161" ht="15" customHeight="1">
      <c r="A249" s="8"/>
      <c r="B249" s="54" t="s">
        <v>77</v>
      </c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5" t="s">
        <v>13</v>
      </c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 t="s">
        <v>47</v>
      </c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 t="s">
        <v>42</v>
      </c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6">
        <v>611</v>
      </c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5" t="s">
        <v>76</v>
      </c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7">
        <v>144.08</v>
      </c>
      <c r="DE249" s="57"/>
      <c r="DF249" s="57"/>
      <c r="DG249" s="57"/>
      <c r="DH249" s="57"/>
      <c r="DI249" s="57"/>
      <c r="DJ249" s="57"/>
      <c r="DK249" s="57"/>
      <c r="DL249" s="57"/>
      <c r="DM249" s="57"/>
      <c r="DN249" s="57"/>
      <c r="DO249" s="57"/>
      <c r="DP249" s="57"/>
      <c r="DQ249" s="57"/>
      <c r="DR249" s="57"/>
      <c r="DS249" s="57">
        <f t="shared" si="10"/>
        <v>144.08</v>
      </c>
      <c r="DT249" s="57"/>
      <c r="DU249" s="57"/>
      <c r="DV249" s="57"/>
      <c r="DW249" s="57"/>
      <c r="DX249" s="57"/>
      <c r="DY249" s="57"/>
      <c r="DZ249" s="57"/>
      <c r="EA249" s="57"/>
      <c r="EB249" s="57"/>
      <c r="EC249" s="57"/>
      <c r="ED249" s="57"/>
      <c r="EE249" s="57"/>
      <c r="EF249" s="57"/>
      <c r="EG249" s="57"/>
      <c r="EH249" s="57"/>
      <c r="EI249" s="57"/>
      <c r="EJ249" s="57"/>
      <c r="EK249" s="57"/>
      <c r="EL249" s="57"/>
      <c r="EM249" s="57"/>
      <c r="EN249" s="56"/>
      <c r="EO249" s="56"/>
      <c r="EP249" s="56"/>
      <c r="EQ249" s="56"/>
      <c r="ER249" s="56"/>
      <c r="ES249" s="56"/>
      <c r="ET249" s="56"/>
      <c r="EU249" s="56"/>
      <c r="EV249" s="56"/>
      <c r="EW249" s="56"/>
      <c r="EX249" s="56"/>
      <c r="EY249" s="56"/>
      <c r="EZ249" s="56"/>
      <c r="FA249" s="56"/>
      <c r="FB249" s="56"/>
      <c r="FC249" s="56"/>
      <c r="FD249" s="56"/>
      <c r="FE249" s="56"/>
    </row>
    <row r="250" spans="1:161" ht="15" customHeight="1">
      <c r="A250" s="8"/>
      <c r="B250" s="54" t="s">
        <v>78</v>
      </c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5" t="s">
        <v>13</v>
      </c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 t="s">
        <v>47</v>
      </c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 t="s">
        <v>37</v>
      </c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6">
        <v>611</v>
      </c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5" t="s">
        <v>79</v>
      </c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7">
        <f>25400+5650+365</f>
        <v>31415</v>
      </c>
      <c r="DE250" s="57"/>
      <c r="DF250" s="57"/>
      <c r="DG250" s="57"/>
      <c r="DH250" s="57"/>
      <c r="DI250" s="57"/>
      <c r="DJ250" s="57"/>
      <c r="DK250" s="57"/>
      <c r="DL250" s="57"/>
      <c r="DM250" s="57"/>
      <c r="DN250" s="57"/>
      <c r="DO250" s="57"/>
      <c r="DP250" s="57"/>
      <c r="DQ250" s="57"/>
      <c r="DR250" s="57"/>
      <c r="DS250" s="57">
        <f t="shared" si="10"/>
        <v>31415</v>
      </c>
      <c r="DT250" s="57"/>
      <c r="DU250" s="57"/>
      <c r="DV250" s="57"/>
      <c r="DW250" s="57"/>
      <c r="DX250" s="57"/>
      <c r="DY250" s="57"/>
      <c r="DZ250" s="57"/>
      <c r="EA250" s="57"/>
      <c r="EB250" s="57"/>
      <c r="EC250" s="57"/>
      <c r="ED250" s="57"/>
      <c r="EE250" s="57"/>
      <c r="EF250" s="57"/>
      <c r="EG250" s="57"/>
      <c r="EH250" s="57"/>
      <c r="EI250" s="57"/>
      <c r="EJ250" s="57"/>
      <c r="EK250" s="57"/>
      <c r="EL250" s="57"/>
      <c r="EM250" s="57"/>
      <c r="EN250" s="56"/>
      <c r="EO250" s="56"/>
      <c r="EP250" s="56"/>
      <c r="EQ250" s="56"/>
      <c r="ER250" s="56"/>
      <c r="ES250" s="56"/>
      <c r="ET250" s="56"/>
      <c r="EU250" s="56"/>
      <c r="EV250" s="56"/>
      <c r="EW250" s="56"/>
      <c r="EX250" s="56"/>
      <c r="EY250" s="56"/>
      <c r="EZ250" s="56"/>
      <c r="FA250" s="56"/>
      <c r="FB250" s="56"/>
      <c r="FC250" s="56"/>
      <c r="FD250" s="56"/>
      <c r="FE250" s="56"/>
    </row>
    <row r="251" spans="1:161" ht="15" customHeight="1">
      <c r="A251" s="8"/>
      <c r="B251" s="54" t="s">
        <v>80</v>
      </c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5" t="s">
        <v>13</v>
      </c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 t="s">
        <v>47</v>
      </c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 t="s">
        <v>49</v>
      </c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6">
        <v>611</v>
      </c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5" t="s">
        <v>81</v>
      </c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7">
        <v>15142.8</v>
      </c>
      <c r="DE251" s="57"/>
      <c r="DF251" s="57"/>
      <c r="DG251" s="57"/>
      <c r="DH251" s="57"/>
      <c r="DI251" s="57"/>
      <c r="DJ251" s="57"/>
      <c r="DK251" s="57"/>
      <c r="DL251" s="57"/>
      <c r="DM251" s="57"/>
      <c r="DN251" s="57"/>
      <c r="DO251" s="57"/>
      <c r="DP251" s="57"/>
      <c r="DQ251" s="57"/>
      <c r="DR251" s="57"/>
      <c r="DS251" s="57">
        <f t="shared" si="10"/>
        <v>15142.8</v>
      </c>
      <c r="DT251" s="57"/>
      <c r="DU251" s="57"/>
      <c r="DV251" s="57"/>
      <c r="DW251" s="57"/>
      <c r="DX251" s="57"/>
      <c r="DY251" s="57"/>
      <c r="DZ251" s="57"/>
      <c r="EA251" s="57"/>
      <c r="EB251" s="57"/>
      <c r="EC251" s="57"/>
      <c r="ED251" s="57"/>
      <c r="EE251" s="57"/>
      <c r="EF251" s="57"/>
      <c r="EG251" s="57"/>
      <c r="EH251" s="57"/>
      <c r="EI251" s="57"/>
      <c r="EJ251" s="57"/>
      <c r="EK251" s="57"/>
      <c r="EL251" s="57"/>
      <c r="EM251" s="57"/>
      <c r="EN251" s="56"/>
      <c r="EO251" s="56"/>
      <c r="EP251" s="56"/>
      <c r="EQ251" s="56"/>
      <c r="ER251" s="56"/>
      <c r="ES251" s="56"/>
      <c r="ET251" s="56"/>
      <c r="EU251" s="56"/>
      <c r="EV251" s="56"/>
      <c r="EW251" s="56"/>
      <c r="EX251" s="56"/>
      <c r="EY251" s="56"/>
      <c r="EZ251" s="56"/>
      <c r="FA251" s="56"/>
      <c r="FB251" s="56"/>
      <c r="FC251" s="56"/>
      <c r="FD251" s="56"/>
      <c r="FE251" s="56"/>
    </row>
    <row r="252" spans="1:161" ht="29.25" customHeight="1">
      <c r="A252" s="8"/>
      <c r="B252" s="54" t="s">
        <v>84</v>
      </c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5" t="s">
        <v>13</v>
      </c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 t="s">
        <v>47</v>
      </c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 t="s">
        <v>42</v>
      </c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6">
        <v>611</v>
      </c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5" t="s">
        <v>17</v>
      </c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7">
        <v>6840.28</v>
      </c>
      <c r="DE252" s="57"/>
      <c r="DF252" s="57"/>
      <c r="DG252" s="57"/>
      <c r="DH252" s="57"/>
      <c r="DI252" s="57"/>
      <c r="DJ252" s="57"/>
      <c r="DK252" s="57"/>
      <c r="DL252" s="57"/>
      <c r="DM252" s="57"/>
      <c r="DN252" s="57"/>
      <c r="DO252" s="57"/>
      <c r="DP252" s="57"/>
      <c r="DQ252" s="57"/>
      <c r="DR252" s="57"/>
      <c r="DS252" s="57">
        <f t="shared" si="10"/>
        <v>6840.28</v>
      </c>
      <c r="DT252" s="57"/>
      <c r="DU252" s="57"/>
      <c r="DV252" s="57"/>
      <c r="DW252" s="57"/>
      <c r="DX252" s="57"/>
      <c r="DY252" s="57"/>
      <c r="DZ252" s="57"/>
      <c r="EA252" s="57"/>
      <c r="EB252" s="57"/>
      <c r="EC252" s="57"/>
      <c r="ED252" s="57"/>
      <c r="EE252" s="57"/>
      <c r="EF252" s="57"/>
      <c r="EG252" s="57"/>
      <c r="EH252" s="57"/>
      <c r="EI252" s="57"/>
      <c r="EJ252" s="57"/>
      <c r="EK252" s="57"/>
      <c r="EL252" s="57"/>
      <c r="EM252" s="57"/>
      <c r="EN252" s="56"/>
      <c r="EO252" s="56"/>
      <c r="EP252" s="56"/>
      <c r="EQ252" s="56"/>
      <c r="ER252" s="56"/>
      <c r="ES252" s="56"/>
      <c r="ET252" s="56"/>
      <c r="EU252" s="56"/>
      <c r="EV252" s="56"/>
      <c r="EW252" s="56"/>
      <c r="EX252" s="56"/>
      <c r="EY252" s="56"/>
      <c r="EZ252" s="56"/>
      <c r="FA252" s="56"/>
      <c r="FB252" s="56"/>
      <c r="FC252" s="56"/>
      <c r="FD252" s="56"/>
      <c r="FE252" s="56"/>
    </row>
    <row r="253" spans="1:161" ht="32.25" customHeight="1">
      <c r="A253" s="8"/>
      <c r="B253" s="54" t="s">
        <v>84</v>
      </c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5" t="s">
        <v>13</v>
      </c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 t="s">
        <v>47</v>
      </c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 t="s">
        <v>39</v>
      </c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6">
        <v>611</v>
      </c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5" t="s">
        <v>17</v>
      </c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7">
        <v>550600</v>
      </c>
      <c r="DE253" s="57"/>
      <c r="DF253" s="57"/>
      <c r="DG253" s="57"/>
      <c r="DH253" s="57"/>
      <c r="DI253" s="57"/>
      <c r="DJ253" s="57"/>
      <c r="DK253" s="57"/>
      <c r="DL253" s="57"/>
      <c r="DM253" s="57"/>
      <c r="DN253" s="57"/>
      <c r="DO253" s="57"/>
      <c r="DP253" s="57"/>
      <c r="DQ253" s="57"/>
      <c r="DR253" s="57"/>
      <c r="DS253" s="57">
        <f t="shared" si="10"/>
        <v>550600</v>
      </c>
      <c r="DT253" s="57"/>
      <c r="DU253" s="57"/>
      <c r="DV253" s="57"/>
      <c r="DW253" s="57"/>
      <c r="DX253" s="57"/>
      <c r="DY253" s="57"/>
      <c r="DZ253" s="57"/>
      <c r="EA253" s="57"/>
      <c r="EB253" s="57"/>
      <c r="EC253" s="57"/>
      <c r="ED253" s="57"/>
      <c r="EE253" s="57"/>
      <c r="EF253" s="57"/>
      <c r="EG253" s="57"/>
      <c r="EH253" s="57"/>
      <c r="EI253" s="57"/>
      <c r="EJ253" s="57"/>
      <c r="EK253" s="57"/>
      <c r="EL253" s="57"/>
      <c r="EM253" s="57"/>
      <c r="EN253" s="56"/>
      <c r="EO253" s="56"/>
      <c r="EP253" s="56"/>
      <c r="EQ253" s="56"/>
      <c r="ER253" s="56"/>
      <c r="ES253" s="56"/>
      <c r="ET253" s="56"/>
      <c r="EU253" s="56"/>
      <c r="EV253" s="56"/>
      <c r="EW253" s="56"/>
      <c r="EX253" s="56"/>
      <c r="EY253" s="56"/>
      <c r="EZ253" s="56"/>
      <c r="FA253" s="56"/>
      <c r="FB253" s="56"/>
      <c r="FC253" s="56"/>
      <c r="FD253" s="56"/>
      <c r="FE253" s="56"/>
    </row>
    <row r="254" spans="1:161" ht="32.25" customHeight="1">
      <c r="A254" s="8"/>
      <c r="B254" s="54" t="s">
        <v>84</v>
      </c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5" t="s">
        <v>13</v>
      </c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 t="s">
        <v>47</v>
      </c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 t="s">
        <v>49</v>
      </c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6">
        <v>611</v>
      </c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5" t="s">
        <v>17</v>
      </c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7">
        <v>228.04</v>
      </c>
      <c r="DE254" s="57"/>
      <c r="DF254" s="57"/>
      <c r="DG254" s="57"/>
      <c r="DH254" s="57"/>
      <c r="DI254" s="57"/>
      <c r="DJ254" s="57"/>
      <c r="DK254" s="57"/>
      <c r="DL254" s="57"/>
      <c r="DM254" s="57"/>
      <c r="DN254" s="57"/>
      <c r="DO254" s="57"/>
      <c r="DP254" s="57"/>
      <c r="DQ254" s="57"/>
      <c r="DR254" s="57"/>
      <c r="DS254" s="57">
        <f t="shared" si="10"/>
        <v>228.04</v>
      </c>
      <c r="DT254" s="57"/>
      <c r="DU254" s="57"/>
      <c r="DV254" s="57"/>
      <c r="DW254" s="57"/>
      <c r="DX254" s="57"/>
      <c r="DY254" s="57"/>
      <c r="DZ254" s="57"/>
      <c r="EA254" s="57"/>
      <c r="EB254" s="57"/>
      <c r="EC254" s="57"/>
      <c r="ED254" s="57"/>
      <c r="EE254" s="57"/>
      <c r="EF254" s="57"/>
      <c r="EG254" s="57"/>
      <c r="EH254" s="57"/>
      <c r="EI254" s="57"/>
      <c r="EJ254" s="57"/>
      <c r="EK254" s="57"/>
      <c r="EL254" s="57"/>
      <c r="EM254" s="57"/>
      <c r="EN254" s="56"/>
      <c r="EO254" s="56"/>
      <c r="EP254" s="56"/>
      <c r="EQ254" s="56"/>
      <c r="ER254" s="56"/>
      <c r="ES254" s="56"/>
      <c r="ET254" s="56"/>
      <c r="EU254" s="56"/>
      <c r="EV254" s="56"/>
      <c r="EW254" s="56"/>
      <c r="EX254" s="56"/>
      <c r="EY254" s="56"/>
      <c r="EZ254" s="56"/>
      <c r="FA254" s="56"/>
      <c r="FB254" s="56"/>
      <c r="FC254" s="56"/>
      <c r="FD254" s="56"/>
      <c r="FE254" s="56"/>
    </row>
    <row r="255" spans="1:161" ht="18" customHeight="1">
      <c r="A255" s="8"/>
      <c r="B255" s="54" t="s">
        <v>85</v>
      </c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5" t="s">
        <v>13</v>
      </c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 t="s">
        <v>47</v>
      </c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 t="s">
        <v>42</v>
      </c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6">
        <v>611</v>
      </c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5" t="s">
        <v>20</v>
      </c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7">
        <v>9449.53</v>
      </c>
      <c r="DE255" s="57"/>
      <c r="DF255" s="57"/>
      <c r="DG255" s="57"/>
      <c r="DH255" s="57"/>
      <c r="DI255" s="57"/>
      <c r="DJ255" s="57"/>
      <c r="DK255" s="57"/>
      <c r="DL255" s="57"/>
      <c r="DM255" s="57"/>
      <c r="DN255" s="57"/>
      <c r="DO255" s="57"/>
      <c r="DP255" s="57"/>
      <c r="DQ255" s="57"/>
      <c r="DR255" s="57"/>
      <c r="DS255" s="57">
        <f t="shared" si="10"/>
        <v>9449.53</v>
      </c>
      <c r="DT255" s="57"/>
      <c r="DU255" s="57"/>
      <c r="DV255" s="57"/>
      <c r="DW255" s="57"/>
      <c r="DX255" s="57"/>
      <c r="DY255" s="57"/>
      <c r="DZ255" s="57"/>
      <c r="EA255" s="57"/>
      <c r="EB255" s="57"/>
      <c r="EC255" s="57"/>
      <c r="ED255" s="57"/>
      <c r="EE255" s="57"/>
      <c r="EF255" s="57"/>
      <c r="EG255" s="57"/>
      <c r="EH255" s="57"/>
      <c r="EI255" s="57"/>
      <c r="EJ255" s="57"/>
      <c r="EK255" s="57"/>
      <c r="EL255" s="57"/>
      <c r="EM255" s="57"/>
      <c r="EN255" s="56"/>
      <c r="EO255" s="56"/>
      <c r="EP255" s="56"/>
      <c r="EQ255" s="56"/>
      <c r="ER255" s="56"/>
      <c r="ES255" s="56"/>
      <c r="ET255" s="56"/>
      <c r="EU255" s="56"/>
      <c r="EV255" s="56"/>
      <c r="EW255" s="56"/>
      <c r="EX255" s="56"/>
      <c r="EY255" s="56"/>
      <c r="EZ255" s="56"/>
      <c r="FA255" s="56"/>
      <c r="FB255" s="56"/>
      <c r="FC255" s="56"/>
      <c r="FD255" s="56"/>
      <c r="FE255" s="56"/>
    </row>
    <row r="256" spans="1:161" ht="20.25" customHeight="1">
      <c r="A256" s="8"/>
      <c r="B256" s="54" t="s">
        <v>85</v>
      </c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5" t="s">
        <v>13</v>
      </c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 t="s">
        <v>47</v>
      </c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 t="s">
        <v>39</v>
      </c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6">
        <v>611</v>
      </c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5" t="s">
        <v>20</v>
      </c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7">
        <v>547300</v>
      </c>
      <c r="DE256" s="57"/>
      <c r="DF256" s="57"/>
      <c r="DG256" s="57"/>
      <c r="DH256" s="57"/>
      <c r="DI256" s="57"/>
      <c r="DJ256" s="57"/>
      <c r="DK256" s="57"/>
      <c r="DL256" s="57"/>
      <c r="DM256" s="57"/>
      <c r="DN256" s="57"/>
      <c r="DO256" s="57"/>
      <c r="DP256" s="57"/>
      <c r="DQ256" s="57"/>
      <c r="DR256" s="57"/>
      <c r="DS256" s="57">
        <f t="shared" si="10"/>
        <v>547300</v>
      </c>
      <c r="DT256" s="57"/>
      <c r="DU256" s="57"/>
      <c r="DV256" s="57"/>
      <c r="DW256" s="57"/>
      <c r="DX256" s="57"/>
      <c r="DY256" s="57"/>
      <c r="DZ256" s="57"/>
      <c r="EA256" s="57"/>
      <c r="EB256" s="57"/>
      <c r="EC256" s="57"/>
      <c r="ED256" s="57"/>
      <c r="EE256" s="57"/>
      <c r="EF256" s="57"/>
      <c r="EG256" s="57"/>
      <c r="EH256" s="57"/>
      <c r="EI256" s="57"/>
      <c r="EJ256" s="57"/>
      <c r="EK256" s="57"/>
      <c r="EL256" s="57"/>
      <c r="EM256" s="57"/>
      <c r="EN256" s="56"/>
      <c r="EO256" s="56"/>
      <c r="EP256" s="56"/>
      <c r="EQ256" s="56"/>
      <c r="ER256" s="56"/>
      <c r="ES256" s="56"/>
      <c r="ET256" s="56"/>
      <c r="EU256" s="56"/>
      <c r="EV256" s="56"/>
      <c r="EW256" s="56"/>
      <c r="EX256" s="56"/>
      <c r="EY256" s="56"/>
      <c r="EZ256" s="56"/>
      <c r="FA256" s="56"/>
      <c r="FB256" s="56"/>
      <c r="FC256" s="56"/>
      <c r="FD256" s="56"/>
      <c r="FE256" s="56"/>
    </row>
    <row r="257" spans="1:161" ht="20.25" customHeight="1">
      <c r="A257" s="8"/>
      <c r="B257" s="54" t="s">
        <v>87</v>
      </c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5" t="s">
        <v>13</v>
      </c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 t="s">
        <v>47</v>
      </c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 t="s">
        <v>49</v>
      </c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6">
        <v>611</v>
      </c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5" t="s">
        <v>20</v>
      </c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7">
        <v>20</v>
      </c>
      <c r="DE257" s="57"/>
      <c r="DF257" s="57"/>
      <c r="DG257" s="57"/>
      <c r="DH257" s="57"/>
      <c r="DI257" s="57"/>
      <c r="DJ257" s="57"/>
      <c r="DK257" s="57"/>
      <c r="DL257" s="57"/>
      <c r="DM257" s="57"/>
      <c r="DN257" s="57"/>
      <c r="DO257" s="57"/>
      <c r="DP257" s="57"/>
      <c r="DQ257" s="57"/>
      <c r="DR257" s="57"/>
      <c r="DS257" s="57">
        <f t="shared" si="10"/>
        <v>20</v>
      </c>
      <c r="DT257" s="57"/>
      <c r="DU257" s="57"/>
      <c r="DV257" s="57"/>
      <c r="DW257" s="57"/>
      <c r="DX257" s="57"/>
      <c r="DY257" s="57"/>
      <c r="DZ257" s="57"/>
      <c r="EA257" s="57"/>
      <c r="EB257" s="57"/>
      <c r="EC257" s="57"/>
      <c r="ED257" s="57"/>
      <c r="EE257" s="57"/>
      <c r="EF257" s="57"/>
      <c r="EG257" s="57"/>
      <c r="EH257" s="57"/>
      <c r="EI257" s="57"/>
      <c r="EJ257" s="57"/>
      <c r="EK257" s="57"/>
      <c r="EL257" s="57"/>
      <c r="EM257" s="57"/>
      <c r="EN257" s="56"/>
      <c r="EO257" s="56"/>
      <c r="EP257" s="56"/>
      <c r="EQ257" s="56"/>
      <c r="ER257" s="56"/>
      <c r="ES257" s="56"/>
      <c r="ET257" s="56"/>
      <c r="EU257" s="56"/>
      <c r="EV257" s="56"/>
      <c r="EW257" s="56"/>
      <c r="EX257" s="56"/>
      <c r="EY257" s="56"/>
      <c r="EZ257" s="56"/>
      <c r="FA257" s="56"/>
      <c r="FB257" s="56"/>
      <c r="FC257" s="56"/>
      <c r="FD257" s="56"/>
      <c r="FE257" s="56"/>
    </row>
    <row r="258" spans="1:161" ht="20.25" customHeight="1">
      <c r="A258" s="8"/>
      <c r="B258" s="54" t="s">
        <v>87</v>
      </c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5" t="s">
        <v>13</v>
      </c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 t="s">
        <v>47</v>
      </c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 t="s">
        <v>49</v>
      </c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6">
        <v>611</v>
      </c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5" t="s">
        <v>67</v>
      </c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7">
        <v>1621.31</v>
      </c>
      <c r="DE258" s="57"/>
      <c r="DF258" s="57"/>
      <c r="DG258" s="57"/>
      <c r="DH258" s="57"/>
      <c r="DI258" s="57"/>
      <c r="DJ258" s="57"/>
      <c r="DK258" s="57"/>
      <c r="DL258" s="57"/>
      <c r="DM258" s="57"/>
      <c r="DN258" s="57"/>
      <c r="DO258" s="57"/>
      <c r="DP258" s="57"/>
      <c r="DQ258" s="57"/>
      <c r="DR258" s="57"/>
      <c r="DS258" s="57">
        <f t="shared" si="10"/>
        <v>1621.31</v>
      </c>
      <c r="DT258" s="57"/>
      <c r="DU258" s="57"/>
      <c r="DV258" s="57"/>
      <c r="DW258" s="57"/>
      <c r="DX258" s="57"/>
      <c r="DY258" s="57"/>
      <c r="DZ258" s="57"/>
      <c r="EA258" s="57"/>
      <c r="EB258" s="57"/>
      <c r="EC258" s="57"/>
      <c r="ED258" s="57"/>
      <c r="EE258" s="57"/>
      <c r="EF258" s="57"/>
      <c r="EG258" s="57"/>
      <c r="EH258" s="57"/>
      <c r="EI258" s="57"/>
      <c r="EJ258" s="57"/>
      <c r="EK258" s="57"/>
      <c r="EL258" s="57"/>
      <c r="EM258" s="57"/>
      <c r="EN258" s="57"/>
      <c r="EO258" s="57"/>
      <c r="EP258" s="57"/>
      <c r="EQ258" s="57"/>
      <c r="ER258" s="57"/>
      <c r="ES258" s="57"/>
      <c r="ET258" s="57"/>
      <c r="EU258" s="57"/>
      <c r="EV258" s="57"/>
      <c r="EW258" s="57"/>
      <c r="EX258" s="57"/>
      <c r="EY258" s="57"/>
      <c r="EZ258" s="57"/>
      <c r="FA258" s="57"/>
      <c r="FB258" s="57"/>
      <c r="FC258" s="57"/>
      <c r="FD258" s="57"/>
      <c r="FE258" s="57"/>
    </row>
    <row r="259" spans="1:161" ht="34.5" customHeight="1" hidden="1">
      <c r="A259" s="8"/>
      <c r="B259" s="54" t="s">
        <v>88</v>
      </c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5" t="s">
        <v>13</v>
      </c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 t="s">
        <v>47</v>
      </c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 t="s">
        <v>42</v>
      </c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6">
        <v>611</v>
      </c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5" t="s">
        <v>18</v>
      </c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7">
        <v>0</v>
      </c>
      <c r="DE259" s="57"/>
      <c r="DF259" s="57"/>
      <c r="DG259" s="57"/>
      <c r="DH259" s="57"/>
      <c r="DI259" s="57"/>
      <c r="DJ259" s="57"/>
      <c r="DK259" s="57"/>
      <c r="DL259" s="57"/>
      <c r="DM259" s="57"/>
      <c r="DN259" s="57"/>
      <c r="DO259" s="57"/>
      <c r="DP259" s="57"/>
      <c r="DQ259" s="57"/>
      <c r="DR259" s="57"/>
      <c r="DS259" s="57">
        <f t="shared" si="10"/>
        <v>0</v>
      </c>
      <c r="DT259" s="57"/>
      <c r="DU259" s="57"/>
      <c r="DV259" s="57"/>
      <c r="DW259" s="57"/>
      <c r="DX259" s="57"/>
      <c r="DY259" s="57"/>
      <c r="DZ259" s="57"/>
      <c r="EA259" s="57"/>
      <c r="EB259" s="57"/>
      <c r="EC259" s="57"/>
      <c r="ED259" s="57"/>
      <c r="EE259" s="57"/>
      <c r="EF259" s="57"/>
      <c r="EG259" s="57"/>
      <c r="EH259" s="57"/>
      <c r="EI259" s="57"/>
      <c r="EJ259" s="57"/>
      <c r="EK259" s="57"/>
      <c r="EL259" s="57"/>
      <c r="EM259" s="57"/>
      <c r="EN259" s="56"/>
      <c r="EO259" s="56"/>
      <c r="EP259" s="56"/>
      <c r="EQ259" s="56"/>
      <c r="ER259" s="56"/>
      <c r="ES259" s="56"/>
      <c r="ET259" s="56"/>
      <c r="EU259" s="56"/>
      <c r="EV259" s="56"/>
      <c r="EW259" s="56"/>
      <c r="EX259" s="56"/>
      <c r="EY259" s="56"/>
      <c r="EZ259" s="56"/>
      <c r="FA259" s="56"/>
      <c r="FB259" s="56"/>
      <c r="FC259" s="56"/>
      <c r="FD259" s="56"/>
      <c r="FE259" s="56"/>
    </row>
    <row r="260" spans="1:161" ht="34.5" customHeight="1" hidden="1">
      <c r="A260" s="8"/>
      <c r="B260" s="54" t="s">
        <v>88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5" t="s">
        <v>13</v>
      </c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 t="s">
        <v>47</v>
      </c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 t="s">
        <v>42</v>
      </c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6">
        <v>612</v>
      </c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5" t="s">
        <v>18</v>
      </c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7">
        <v>0</v>
      </c>
      <c r="DE260" s="57"/>
      <c r="DF260" s="57"/>
      <c r="DG260" s="57"/>
      <c r="DH260" s="57"/>
      <c r="DI260" s="57"/>
      <c r="DJ260" s="57"/>
      <c r="DK260" s="57"/>
      <c r="DL260" s="57"/>
      <c r="DM260" s="57"/>
      <c r="DN260" s="57"/>
      <c r="DO260" s="57"/>
      <c r="DP260" s="57"/>
      <c r="DQ260" s="57"/>
      <c r="DR260" s="57"/>
      <c r="DS260" s="57">
        <f t="shared" si="10"/>
        <v>0</v>
      </c>
      <c r="DT260" s="57"/>
      <c r="DU260" s="57"/>
      <c r="DV260" s="57"/>
      <c r="DW260" s="57"/>
      <c r="DX260" s="57"/>
      <c r="DY260" s="57"/>
      <c r="DZ260" s="57"/>
      <c r="EA260" s="57"/>
      <c r="EB260" s="57"/>
      <c r="EC260" s="57"/>
      <c r="ED260" s="57"/>
      <c r="EE260" s="57"/>
      <c r="EF260" s="57"/>
      <c r="EG260" s="57"/>
      <c r="EH260" s="57"/>
      <c r="EI260" s="57"/>
      <c r="EJ260" s="57"/>
      <c r="EK260" s="57"/>
      <c r="EL260" s="57"/>
      <c r="EM260" s="57"/>
      <c r="EN260" s="56"/>
      <c r="EO260" s="56"/>
      <c r="EP260" s="56"/>
      <c r="EQ260" s="56"/>
      <c r="ER260" s="56"/>
      <c r="ES260" s="56"/>
      <c r="ET260" s="56"/>
      <c r="EU260" s="56"/>
      <c r="EV260" s="56"/>
      <c r="EW260" s="56"/>
      <c r="EX260" s="56"/>
      <c r="EY260" s="56"/>
      <c r="EZ260" s="56"/>
      <c r="FA260" s="56"/>
      <c r="FB260" s="56"/>
      <c r="FC260" s="56"/>
      <c r="FD260" s="56"/>
      <c r="FE260" s="56"/>
    </row>
    <row r="261" spans="1:161" ht="34.5" customHeight="1">
      <c r="A261" s="8"/>
      <c r="B261" s="54" t="s">
        <v>88</v>
      </c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5" t="s">
        <v>13</v>
      </c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 t="s">
        <v>47</v>
      </c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 t="s">
        <v>39</v>
      </c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6">
        <v>612</v>
      </c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5" t="s">
        <v>18</v>
      </c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7">
        <v>116700</v>
      </c>
      <c r="DE261" s="57"/>
      <c r="DF261" s="57"/>
      <c r="DG261" s="57"/>
      <c r="DH261" s="57"/>
      <c r="DI261" s="57"/>
      <c r="DJ261" s="57"/>
      <c r="DK261" s="57"/>
      <c r="DL261" s="57"/>
      <c r="DM261" s="57"/>
      <c r="DN261" s="57"/>
      <c r="DO261" s="57"/>
      <c r="DP261" s="57"/>
      <c r="DQ261" s="57"/>
      <c r="DR261" s="57"/>
      <c r="DS261" s="57">
        <f t="shared" si="10"/>
        <v>116700</v>
      </c>
      <c r="DT261" s="57"/>
      <c r="DU261" s="57"/>
      <c r="DV261" s="57"/>
      <c r="DW261" s="57"/>
      <c r="DX261" s="57"/>
      <c r="DY261" s="57"/>
      <c r="DZ261" s="57"/>
      <c r="EA261" s="57"/>
      <c r="EB261" s="57"/>
      <c r="EC261" s="57"/>
      <c r="ED261" s="57"/>
      <c r="EE261" s="57"/>
      <c r="EF261" s="57"/>
      <c r="EG261" s="57"/>
      <c r="EH261" s="57"/>
      <c r="EI261" s="57"/>
      <c r="EJ261" s="57"/>
      <c r="EK261" s="57"/>
      <c r="EL261" s="57"/>
      <c r="EM261" s="57"/>
      <c r="EN261" s="56"/>
      <c r="EO261" s="56"/>
      <c r="EP261" s="56"/>
      <c r="EQ261" s="56"/>
      <c r="ER261" s="56"/>
      <c r="ES261" s="56"/>
      <c r="ET261" s="56"/>
      <c r="EU261" s="56"/>
      <c r="EV261" s="56"/>
      <c r="EW261" s="56"/>
      <c r="EX261" s="56"/>
      <c r="EY261" s="56"/>
      <c r="EZ261" s="56"/>
      <c r="FA261" s="56"/>
      <c r="FB261" s="56"/>
      <c r="FC261" s="56"/>
      <c r="FD261" s="56"/>
      <c r="FE261" s="56"/>
    </row>
    <row r="262" spans="1:161" ht="36.75" customHeight="1">
      <c r="A262" s="8"/>
      <c r="B262" s="54" t="s">
        <v>89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5" t="s">
        <v>13</v>
      </c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 t="s">
        <v>47</v>
      </c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 t="s">
        <v>42</v>
      </c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6">
        <v>611</v>
      </c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5" t="s">
        <v>27</v>
      </c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7">
        <v>20</v>
      </c>
      <c r="DE262" s="57"/>
      <c r="DF262" s="57"/>
      <c r="DG262" s="57"/>
      <c r="DH262" s="57"/>
      <c r="DI262" s="57"/>
      <c r="DJ262" s="57"/>
      <c r="DK262" s="57"/>
      <c r="DL262" s="57"/>
      <c r="DM262" s="57"/>
      <c r="DN262" s="57"/>
      <c r="DO262" s="57"/>
      <c r="DP262" s="57"/>
      <c r="DQ262" s="57"/>
      <c r="DR262" s="57"/>
      <c r="DS262" s="57">
        <f t="shared" si="10"/>
        <v>20</v>
      </c>
      <c r="DT262" s="57"/>
      <c r="DU262" s="57"/>
      <c r="DV262" s="57"/>
      <c r="DW262" s="57"/>
      <c r="DX262" s="57"/>
      <c r="DY262" s="57"/>
      <c r="DZ262" s="57"/>
      <c r="EA262" s="57"/>
      <c r="EB262" s="57"/>
      <c r="EC262" s="57"/>
      <c r="ED262" s="57"/>
      <c r="EE262" s="57"/>
      <c r="EF262" s="57"/>
      <c r="EG262" s="57"/>
      <c r="EH262" s="57"/>
      <c r="EI262" s="57"/>
      <c r="EJ262" s="57"/>
      <c r="EK262" s="57"/>
      <c r="EL262" s="57"/>
      <c r="EM262" s="57"/>
      <c r="EN262" s="56"/>
      <c r="EO262" s="56"/>
      <c r="EP262" s="56"/>
      <c r="EQ262" s="56"/>
      <c r="ER262" s="56"/>
      <c r="ES262" s="56"/>
      <c r="ET262" s="56"/>
      <c r="EU262" s="56"/>
      <c r="EV262" s="56"/>
      <c r="EW262" s="56"/>
      <c r="EX262" s="56"/>
      <c r="EY262" s="56"/>
      <c r="EZ262" s="56"/>
      <c r="FA262" s="56"/>
      <c r="FB262" s="56"/>
      <c r="FC262" s="56"/>
      <c r="FD262" s="56"/>
      <c r="FE262" s="56"/>
    </row>
    <row r="263" spans="1:161" ht="30.75" customHeight="1">
      <c r="A263" s="8"/>
      <c r="B263" s="54" t="s">
        <v>93</v>
      </c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7"/>
      <c r="DE263" s="57"/>
      <c r="DF263" s="57"/>
      <c r="DG263" s="57"/>
      <c r="DH263" s="57"/>
      <c r="DI263" s="57"/>
      <c r="DJ263" s="57"/>
      <c r="DK263" s="57"/>
      <c r="DL263" s="57"/>
      <c r="DM263" s="57"/>
      <c r="DN263" s="57"/>
      <c r="DO263" s="57"/>
      <c r="DP263" s="57"/>
      <c r="DQ263" s="57"/>
      <c r="DR263" s="57"/>
      <c r="DS263" s="56"/>
      <c r="DT263" s="56"/>
      <c r="DU263" s="56"/>
      <c r="DV263" s="56"/>
      <c r="DW263" s="56"/>
      <c r="DX263" s="56"/>
      <c r="DY263" s="56"/>
      <c r="DZ263" s="56"/>
      <c r="EA263" s="56"/>
      <c r="EB263" s="56"/>
      <c r="EC263" s="56"/>
      <c r="ED263" s="56"/>
      <c r="EE263" s="56"/>
      <c r="EF263" s="56"/>
      <c r="EG263" s="56"/>
      <c r="EH263" s="56"/>
      <c r="EI263" s="56"/>
      <c r="EJ263" s="56"/>
      <c r="EK263" s="56"/>
      <c r="EL263" s="56"/>
      <c r="EM263" s="56"/>
      <c r="EN263" s="56"/>
      <c r="EO263" s="56"/>
      <c r="EP263" s="56"/>
      <c r="EQ263" s="56"/>
      <c r="ER263" s="56"/>
      <c r="ES263" s="56"/>
      <c r="ET263" s="56"/>
      <c r="EU263" s="56"/>
      <c r="EV263" s="56"/>
      <c r="EW263" s="56"/>
      <c r="EX263" s="56"/>
      <c r="EY263" s="56"/>
      <c r="EZ263" s="56"/>
      <c r="FA263" s="56"/>
      <c r="FB263" s="56"/>
      <c r="FC263" s="56"/>
      <c r="FD263" s="56"/>
      <c r="FE263" s="56"/>
    </row>
    <row r="264" spans="1:161" ht="18" customHeight="1">
      <c r="A264" s="8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9"/>
      <c r="AL264" s="25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7"/>
      <c r="AY264" s="25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7"/>
      <c r="BM264" s="25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7"/>
      <c r="CA264" s="28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30"/>
      <c r="CO264" s="25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7"/>
      <c r="DD264" s="31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3"/>
      <c r="DS264" s="28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30"/>
      <c r="EN264" s="28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  <c r="FC264" s="29"/>
      <c r="FD264" s="29"/>
      <c r="FE264" s="30"/>
    </row>
    <row r="265" spans="1:161" ht="30" customHeight="1">
      <c r="A265" s="8"/>
      <c r="B265" s="60" t="s">
        <v>1</v>
      </c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7"/>
      <c r="DE265" s="57"/>
      <c r="DF265" s="57"/>
      <c r="DG265" s="57"/>
      <c r="DH265" s="57"/>
      <c r="DI265" s="57"/>
      <c r="DJ265" s="57"/>
      <c r="DK265" s="57"/>
      <c r="DL265" s="57"/>
      <c r="DM265" s="57"/>
      <c r="DN265" s="57"/>
      <c r="DO265" s="57"/>
      <c r="DP265" s="57"/>
      <c r="DQ265" s="57"/>
      <c r="DR265" s="57"/>
      <c r="DS265" s="56"/>
      <c r="DT265" s="56"/>
      <c r="DU265" s="56"/>
      <c r="DV265" s="56"/>
      <c r="DW265" s="56"/>
      <c r="DX265" s="56"/>
      <c r="DY265" s="56"/>
      <c r="DZ265" s="56"/>
      <c r="EA265" s="56"/>
      <c r="EB265" s="56"/>
      <c r="EC265" s="56"/>
      <c r="ED265" s="56"/>
      <c r="EE265" s="56"/>
      <c r="EF265" s="56"/>
      <c r="EG265" s="56"/>
      <c r="EH265" s="56"/>
      <c r="EI265" s="56"/>
      <c r="EJ265" s="56"/>
      <c r="EK265" s="56"/>
      <c r="EL265" s="56"/>
      <c r="EM265" s="56"/>
      <c r="EN265" s="56"/>
      <c r="EO265" s="56"/>
      <c r="EP265" s="56"/>
      <c r="EQ265" s="56"/>
      <c r="ER265" s="56"/>
      <c r="ES265" s="56"/>
      <c r="ET265" s="56"/>
      <c r="EU265" s="56"/>
      <c r="EV265" s="56"/>
      <c r="EW265" s="56"/>
      <c r="EX265" s="56"/>
      <c r="EY265" s="56"/>
      <c r="EZ265" s="56"/>
      <c r="FA265" s="56"/>
      <c r="FB265" s="56"/>
      <c r="FC265" s="56"/>
      <c r="FD265" s="56"/>
      <c r="FE265" s="56"/>
    </row>
    <row r="266" spans="1:173" s="5" customFormat="1" ht="82.5" customHeight="1">
      <c r="A266" s="22"/>
      <c r="B266" s="44" t="s">
        <v>97</v>
      </c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3">
        <f>DD268+DD269+DD270+DD271+DD272+DD273+DD274+DD275+DD276+DD277+DD279</f>
        <v>17615667.52</v>
      </c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>
        <f>DD266</f>
        <v>17615667.52</v>
      </c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83"/>
      <c r="EO266" s="83"/>
      <c r="EP266" s="83"/>
      <c r="EQ266" s="83"/>
      <c r="ER266" s="83"/>
      <c r="ES266" s="83"/>
      <c r="ET266" s="83"/>
      <c r="EU266" s="83"/>
      <c r="EV266" s="83"/>
      <c r="EW266" s="83"/>
      <c r="EX266" s="83"/>
      <c r="EY266" s="83"/>
      <c r="EZ266" s="83"/>
      <c r="FA266" s="83"/>
      <c r="FB266" s="83"/>
      <c r="FC266" s="83"/>
      <c r="FD266" s="83"/>
      <c r="FE266" s="83"/>
      <c r="FI266" s="70"/>
      <c r="FJ266" s="71"/>
      <c r="FK266" s="71"/>
      <c r="FL266" s="71"/>
      <c r="FM266" s="71"/>
      <c r="FQ266" s="38"/>
    </row>
    <row r="267" spans="1:161" s="5" customFormat="1" ht="15" customHeight="1">
      <c r="A267" s="23"/>
      <c r="B267" s="47" t="s">
        <v>1</v>
      </c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8"/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6"/>
      <c r="DE267" s="46"/>
      <c r="DF267" s="46"/>
      <c r="DG267" s="46"/>
      <c r="DH267" s="46"/>
      <c r="DI267" s="46"/>
      <c r="DJ267" s="46"/>
      <c r="DK267" s="46"/>
      <c r="DL267" s="46"/>
      <c r="DM267" s="46"/>
      <c r="DN267" s="46"/>
      <c r="DO267" s="46"/>
      <c r="DP267" s="46"/>
      <c r="DQ267" s="46"/>
      <c r="DR267" s="46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</row>
    <row r="268" spans="1:167" ht="30" customHeight="1">
      <c r="A268" s="8"/>
      <c r="B268" s="54" t="s">
        <v>71</v>
      </c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5" t="s">
        <v>13</v>
      </c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 t="s">
        <v>14</v>
      </c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 t="s">
        <v>72</v>
      </c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 t="s">
        <v>73</v>
      </c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 t="s">
        <v>52</v>
      </c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7">
        <v>10293229.04</v>
      </c>
      <c r="DE268" s="57"/>
      <c r="DF268" s="57"/>
      <c r="DG268" s="57"/>
      <c r="DH268" s="57"/>
      <c r="DI268" s="57"/>
      <c r="DJ268" s="57"/>
      <c r="DK268" s="57"/>
      <c r="DL268" s="57"/>
      <c r="DM268" s="57"/>
      <c r="DN268" s="57"/>
      <c r="DO268" s="57"/>
      <c r="DP268" s="57"/>
      <c r="DQ268" s="57"/>
      <c r="DR268" s="57"/>
      <c r="DS268" s="72">
        <f aca="true" t="shared" si="11" ref="DS268:DS279">DD268</f>
        <v>10293229.04</v>
      </c>
      <c r="DT268" s="72"/>
      <c r="DU268" s="72"/>
      <c r="DV268" s="72"/>
      <c r="DW268" s="72"/>
      <c r="DX268" s="72"/>
      <c r="DY268" s="72"/>
      <c r="DZ268" s="72"/>
      <c r="EA268" s="72"/>
      <c r="EB268" s="72"/>
      <c r="EC268" s="72"/>
      <c r="ED268" s="72"/>
      <c r="EE268" s="72"/>
      <c r="EF268" s="72"/>
      <c r="EG268" s="72"/>
      <c r="EH268" s="72"/>
      <c r="EI268" s="72"/>
      <c r="EJ268" s="72"/>
      <c r="EK268" s="72"/>
      <c r="EL268" s="72"/>
      <c r="EM268" s="72"/>
      <c r="EN268" s="56"/>
      <c r="EO268" s="56"/>
      <c r="EP268" s="56"/>
      <c r="EQ268" s="56"/>
      <c r="ER268" s="56"/>
      <c r="ES268" s="56"/>
      <c r="ET268" s="56"/>
      <c r="EU268" s="56"/>
      <c r="EV268" s="56"/>
      <c r="EW268" s="56"/>
      <c r="EX268" s="56"/>
      <c r="EY268" s="56"/>
      <c r="EZ268" s="56"/>
      <c r="FA268" s="56"/>
      <c r="FB268" s="56"/>
      <c r="FC268" s="56"/>
      <c r="FD268" s="56"/>
      <c r="FE268" s="56"/>
      <c r="FK268" s="7"/>
    </row>
    <row r="269" spans="1:161" ht="15" customHeight="1">
      <c r="A269" s="8"/>
      <c r="B269" s="54" t="s">
        <v>75</v>
      </c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5" t="s">
        <v>13</v>
      </c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 t="s">
        <v>14</v>
      </c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 t="s">
        <v>72</v>
      </c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 t="s">
        <v>73</v>
      </c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 t="s">
        <v>76</v>
      </c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7">
        <v>29120</v>
      </c>
      <c r="DE269" s="57"/>
      <c r="DF269" s="57"/>
      <c r="DG269" s="57"/>
      <c r="DH269" s="57"/>
      <c r="DI269" s="57"/>
      <c r="DJ269" s="57"/>
      <c r="DK269" s="57"/>
      <c r="DL269" s="57"/>
      <c r="DM269" s="57"/>
      <c r="DN269" s="57"/>
      <c r="DO269" s="57"/>
      <c r="DP269" s="57"/>
      <c r="DQ269" s="57"/>
      <c r="DR269" s="57"/>
      <c r="DS269" s="72">
        <f t="shared" si="11"/>
        <v>29120</v>
      </c>
      <c r="DT269" s="72"/>
      <c r="DU269" s="72"/>
      <c r="DV269" s="72"/>
      <c r="DW269" s="72"/>
      <c r="DX269" s="72"/>
      <c r="DY269" s="72"/>
      <c r="DZ269" s="72"/>
      <c r="EA269" s="72"/>
      <c r="EB269" s="72"/>
      <c r="EC269" s="72"/>
      <c r="ED269" s="72"/>
      <c r="EE269" s="72"/>
      <c r="EF269" s="72"/>
      <c r="EG269" s="72"/>
      <c r="EH269" s="72"/>
      <c r="EI269" s="72"/>
      <c r="EJ269" s="72"/>
      <c r="EK269" s="72"/>
      <c r="EL269" s="72"/>
      <c r="EM269" s="72"/>
      <c r="EN269" s="56"/>
      <c r="EO269" s="56"/>
      <c r="EP269" s="56"/>
      <c r="EQ269" s="56"/>
      <c r="ER269" s="56"/>
      <c r="ES269" s="56"/>
      <c r="ET269" s="56"/>
      <c r="EU269" s="56"/>
      <c r="EV269" s="56"/>
      <c r="EW269" s="56"/>
      <c r="EX269" s="56"/>
      <c r="EY269" s="56"/>
      <c r="EZ269" s="56"/>
      <c r="FA269" s="56"/>
      <c r="FB269" s="56"/>
      <c r="FC269" s="56"/>
      <c r="FD269" s="56"/>
      <c r="FE269" s="56"/>
    </row>
    <row r="270" spans="1:161" ht="15" customHeight="1">
      <c r="A270" s="8"/>
      <c r="B270" s="54" t="s">
        <v>78</v>
      </c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5" t="s">
        <v>13</v>
      </c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 t="s">
        <v>14</v>
      </c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 t="s">
        <v>72</v>
      </c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 t="s">
        <v>73</v>
      </c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 t="s">
        <v>79</v>
      </c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7">
        <v>51900</v>
      </c>
      <c r="DE270" s="57"/>
      <c r="DF270" s="57"/>
      <c r="DG270" s="57"/>
      <c r="DH270" s="57"/>
      <c r="DI270" s="57"/>
      <c r="DJ270" s="57"/>
      <c r="DK270" s="57"/>
      <c r="DL270" s="57"/>
      <c r="DM270" s="57"/>
      <c r="DN270" s="57"/>
      <c r="DO270" s="57"/>
      <c r="DP270" s="57"/>
      <c r="DQ270" s="57"/>
      <c r="DR270" s="57"/>
      <c r="DS270" s="72">
        <f t="shared" si="11"/>
        <v>51900</v>
      </c>
      <c r="DT270" s="72"/>
      <c r="DU270" s="72"/>
      <c r="DV270" s="72"/>
      <c r="DW270" s="72"/>
      <c r="DX270" s="72"/>
      <c r="DY270" s="72"/>
      <c r="DZ270" s="72"/>
      <c r="EA270" s="72"/>
      <c r="EB270" s="72"/>
      <c r="EC270" s="72"/>
      <c r="ED270" s="72"/>
      <c r="EE270" s="72"/>
      <c r="EF270" s="72"/>
      <c r="EG270" s="72"/>
      <c r="EH270" s="72"/>
      <c r="EI270" s="72"/>
      <c r="EJ270" s="72"/>
      <c r="EK270" s="72"/>
      <c r="EL270" s="72"/>
      <c r="EM270" s="72"/>
      <c r="EN270" s="56"/>
      <c r="EO270" s="56"/>
      <c r="EP270" s="56"/>
      <c r="EQ270" s="56"/>
      <c r="ER270" s="56"/>
      <c r="ES270" s="56"/>
      <c r="ET270" s="56"/>
      <c r="EU270" s="56"/>
      <c r="EV270" s="56"/>
      <c r="EW270" s="56"/>
      <c r="EX270" s="56"/>
      <c r="EY270" s="56"/>
      <c r="EZ270" s="56"/>
      <c r="FA270" s="56"/>
      <c r="FB270" s="56"/>
      <c r="FC270" s="56"/>
      <c r="FD270" s="56"/>
      <c r="FE270" s="56"/>
    </row>
    <row r="271" spans="1:161" ht="15" customHeight="1">
      <c r="A271" s="8"/>
      <c r="B271" s="54" t="s">
        <v>80</v>
      </c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5" t="s">
        <v>13</v>
      </c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 t="s">
        <v>14</v>
      </c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 t="s">
        <v>72</v>
      </c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 t="s">
        <v>73</v>
      </c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 t="s">
        <v>81</v>
      </c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7">
        <v>365497.7</v>
      </c>
      <c r="DE271" s="57"/>
      <c r="DF271" s="57"/>
      <c r="DG271" s="57"/>
      <c r="DH271" s="57"/>
      <c r="DI271" s="57"/>
      <c r="DJ271" s="57"/>
      <c r="DK271" s="57"/>
      <c r="DL271" s="57"/>
      <c r="DM271" s="57"/>
      <c r="DN271" s="57"/>
      <c r="DO271" s="57"/>
      <c r="DP271" s="57"/>
      <c r="DQ271" s="57"/>
      <c r="DR271" s="57"/>
      <c r="DS271" s="72">
        <f t="shared" si="11"/>
        <v>365497.7</v>
      </c>
      <c r="DT271" s="72"/>
      <c r="DU271" s="72"/>
      <c r="DV271" s="72"/>
      <c r="DW271" s="72"/>
      <c r="DX271" s="72"/>
      <c r="DY271" s="72"/>
      <c r="DZ271" s="72"/>
      <c r="EA271" s="72"/>
      <c r="EB271" s="72"/>
      <c r="EC271" s="72"/>
      <c r="ED271" s="72"/>
      <c r="EE271" s="72"/>
      <c r="EF271" s="72"/>
      <c r="EG271" s="72"/>
      <c r="EH271" s="72"/>
      <c r="EI271" s="72"/>
      <c r="EJ271" s="72"/>
      <c r="EK271" s="72"/>
      <c r="EL271" s="72"/>
      <c r="EM271" s="72"/>
      <c r="EN271" s="56"/>
      <c r="EO271" s="56"/>
      <c r="EP271" s="56"/>
      <c r="EQ271" s="56"/>
      <c r="ER271" s="56"/>
      <c r="ES271" s="56"/>
      <c r="ET271" s="56"/>
      <c r="EU271" s="56"/>
      <c r="EV271" s="56"/>
      <c r="EW271" s="56"/>
      <c r="EX271" s="56"/>
      <c r="EY271" s="56"/>
      <c r="EZ271" s="56"/>
      <c r="FA271" s="56"/>
      <c r="FB271" s="56"/>
      <c r="FC271" s="56"/>
      <c r="FD271" s="56"/>
      <c r="FE271" s="56"/>
    </row>
    <row r="272" spans="1:161" ht="30" customHeight="1">
      <c r="A272" s="8"/>
      <c r="B272" s="54" t="s">
        <v>82</v>
      </c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5" t="s">
        <v>13</v>
      </c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 t="s">
        <v>14</v>
      </c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 t="s">
        <v>72</v>
      </c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 t="s">
        <v>73</v>
      </c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 t="s">
        <v>83</v>
      </c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7">
        <v>6200</v>
      </c>
      <c r="DE272" s="57"/>
      <c r="DF272" s="57"/>
      <c r="DG272" s="57"/>
      <c r="DH272" s="57"/>
      <c r="DI272" s="57"/>
      <c r="DJ272" s="57"/>
      <c r="DK272" s="57"/>
      <c r="DL272" s="57"/>
      <c r="DM272" s="57"/>
      <c r="DN272" s="57"/>
      <c r="DO272" s="57"/>
      <c r="DP272" s="57"/>
      <c r="DQ272" s="57"/>
      <c r="DR272" s="57"/>
      <c r="DS272" s="72">
        <f t="shared" si="11"/>
        <v>6200</v>
      </c>
      <c r="DT272" s="72"/>
      <c r="DU272" s="72"/>
      <c r="DV272" s="72"/>
      <c r="DW272" s="72"/>
      <c r="DX272" s="72"/>
      <c r="DY272" s="72"/>
      <c r="DZ272" s="72"/>
      <c r="EA272" s="72"/>
      <c r="EB272" s="72"/>
      <c r="EC272" s="72"/>
      <c r="ED272" s="72"/>
      <c r="EE272" s="72"/>
      <c r="EF272" s="72"/>
      <c r="EG272" s="72"/>
      <c r="EH272" s="72"/>
      <c r="EI272" s="72"/>
      <c r="EJ272" s="72"/>
      <c r="EK272" s="72"/>
      <c r="EL272" s="72"/>
      <c r="EM272" s="72"/>
      <c r="EN272" s="56"/>
      <c r="EO272" s="56"/>
      <c r="EP272" s="56"/>
      <c r="EQ272" s="56"/>
      <c r="ER272" s="56"/>
      <c r="ES272" s="56"/>
      <c r="ET272" s="56"/>
      <c r="EU272" s="56"/>
      <c r="EV272" s="56"/>
      <c r="EW272" s="56"/>
      <c r="EX272" s="56"/>
      <c r="EY272" s="56"/>
      <c r="EZ272" s="56"/>
      <c r="FA272" s="56"/>
      <c r="FB272" s="56"/>
      <c r="FC272" s="56"/>
      <c r="FD272" s="56"/>
      <c r="FE272" s="56"/>
    </row>
    <row r="273" spans="1:161" ht="30" customHeight="1">
      <c r="A273" s="8"/>
      <c r="B273" s="54" t="s">
        <v>84</v>
      </c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5" t="s">
        <v>13</v>
      </c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 t="s">
        <v>14</v>
      </c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 t="s">
        <v>72</v>
      </c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 t="s">
        <v>73</v>
      </c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 t="s">
        <v>17</v>
      </c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7">
        <v>569546.57</v>
      </c>
      <c r="DE273" s="57"/>
      <c r="DF273" s="57"/>
      <c r="DG273" s="57"/>
      <c r="DH273" s="57"/>
      <c r="DI273" s="57"/>
      <c r="DJ273" s="57"/>
      <c r="DK273" s="57"/>
      <c r="DL273" s="57"/>
      <c r="DM273" s="57"/>
      <c r="DN273" s="57"/>
      <c r="DO273" s="57"/>
      <c r="DP273" s="57"/>
      <c r="DQ273" s="57"/>
      <c r="DR273" s="57"/>
      <c r="DS273" s="72">
        <f t="shared" si="11"/>
        <v>569546.57</v>
      </c>
      <c r="DT273" s="72"/>
      <c r="DU273" s="72"/>
      <c r="DV273" s="72"/>
      <c r="DW273" s="72"/>
      <c r="DX273" s="72"/>
      <c r="DY273" s="72"/>
      <c r="DZ273" s="72"/>
      <c r="EA273" s="72"/>
      <c r="EB273" s="72"/>
      <c r="EC273" s="72"/>
      <c r="ED273" s="72"/>
      <c r="EE273" s="72"/>
      <c r="EF273" s="72"/>
      <c r="EG273" s="72"/>
      <c r="EH273" s="72"/>
      <c r="EI273" s="72"/>
      <c r="EJ273" s="72"/>
      <c r="EK273" s="72"/>
      <c r="EL273" s="72"/>
      <c r="EM273" s="72"/>
      <c r="EN273" s="56"/>
      <c r="EO273" s="56"/>
      <c r="EP273" s="56"/>
      <c r="EQ273" s="56"/>
      <c r="ER273" s="56"/>
      <c r="ES273" s="56"/>
      <c r="ET273" s="56"/>
      <c r="EU273" s="56"/>
      <c r="EV273" s="56"/>
      <c r="EW273" s="56"/>
      <c r="EX273" s="56"/>
      <c r="EY273" s="56"/>
      <c r="EZ273" s="56"/>
      <c r="FA273" s="56"/>
      <c r="FB273" s="56"/>
      <c r="FC273" s="56"/>
      <c r="FD273" s="56"/>
      <c r="FE273" s="56"/>
    </row>
    <row r="274" spans="1:161" ht="15" customHeight="1">
      <c r="A274" s="8"/>
      <c r="B274" s="54" t="s">
        <v>85</v>
      </c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5" t="s">
        <v>13</v>
      </c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 t="s">
        <v>14</v>
      </c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 t="s">
        <v>72</v>
      </c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 t="s">
        <v>73</v>
      </c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 t="s">
        <v>20</v>
      </c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7">
        <v>2162683.89</v>
      </c>
      <c r="DE274" s="57"/>
      <c r="DF274" s="57"/>
      <c r="DG274" s="57"/>
      <c r="DH274" s="57"/>
      <c r="DI274" s="57"/>
      <c r="DJ274" s="57"/>
      <c r="DK274" s="57"/>
      <c r="DL274" s="57"/>
      <c r="DM274" s="57"/>
      <c r="DN274" s="57"/>
      <c r="DO274" s="57"/>
      <c r="DP274" s="57"/>
      <c r="DQ274" s="57"/>
      <c r="DR274" s="57"/>
      <c r="DS274" s="72">
        <f t="shared" si="11"/>
        <v>2162683.89</v>
      </c>
      <c r="DT274" s="72"/>
      <c r="DU274" s="72"/>
      <c r="DV274" s="72"/>
      <c r="DW274" s="72"/>
      <c r="DX274" s="72"/>
      <c r="DY274" s="72"/>
      <c r="DZ274" s="72"/>
      <c r="EA274" s="72"/>
      <c r="EB274" s="72"/>
      <c r="EC274" s="72"/>
      <c r="ED274" s="72"/>
      <c r="EE274" s="72"/>
      <c r="EF274" s="72"/>
      <c r="EG274" s="72"/>
      <c r="EH274" s="72"/>
      <c r="EI274" s="72"/>
      <c r="EJ274" s="72"/>
      <c r="EK274" s="72"/>
      <c r="EL274" s="72"/>
      <c r="EM274" s="72"/>
      <c r="EN274" s="56"/>
      <c r="EO274" s="56"/>
      <c r="EP274" s="56"/>
      <c r="EQ274" s="56"/>
      <c r="ER274" s="56"/>
      <c r="ES274" s="56"/>
      <c r="ET274" s="56"/>
      <c r="EU274" s="56"/>
      <c r="EV274" s="56"/>
      <c r="EW274" s="56"/>
      <c r="EX274" s="56"/>
      <c r="EY274" s="56"/>
      <c r="EZ274" s="56"/>
      <c r="FA274" s="56"/>
      <c r="FB274" s="56"/>
      <c r="FC274" s="56"/>
      <c r="FD274" s="56"/>
      <c r="FE274" s="56"/>
    </row>
    <row r="275" spans="1:161" ht="12.75" customHeight="1" hidden="1">
      <c r="A275" s="8"/>
      <c r="B275" s="54" t="s">
        <v>86</v>
      </c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5" t="s">
        <v>13</v>
      </c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 t="s">
        <v>14</v>
      </c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 t="s">
        <v>72</v>
      </c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 t="s">
        <v>73</v>
      </c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 t="s">
        <v>25</v>
      </c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7">
        <v>0</v>
      </c>
      <c r="DE275" s="57"/>
      <c r="DF275" s="57"/>
      <c r="DG275" s="57"/>
      <c r="DH275" s="57"/>
      <c r="DI275" s="57"/>
      <c r="DJ275" s="57"/>
      <c r="DK275" s="57"/>
      <c r="DL275" s="57"/>
      <c r="DM275" s="57"/>
      <c r="DN275" s="57"/>
      <c r="DO275" s="57"/>
      <c r="DP275" s="57"/>
      <c r="DQ275" s="57"/>
      <c r="DR275" s="57"/>
      <c r="DS275" s="72">
        <f t="shared" si="11"/>
        <v>0</v>
      </c>
      <c r="DT275" s="72"/>
      <c r="DU275" s="72"/>
      <c r="DV275" s="72"/>
      <c r="DW275" s="72"/>
      <c r="DX275" s="72"/>
      <c r="DY275" s="72"/>
      <c r="DZ275" s="72"/>
      <c r="EA275" s="72"/>
      <c r="EB275" s="72"/>
      <c r="EC275" s="72"/>
      <c r="ED275" s="72"/>
      <c r="EE275" s="72"/>
      <c r="EF275" s="72"/>
      <c r="EG275" s="72"/>
      <c r="EH275" s="72"/>
      <c r="EI275" s="72"/>
      <c r="EJ275" s="72"/>
      <c r="EK275" s="72"/>
      <c r="EL275" s="72"/>
      <c r="EM275" s="72"/>
      <c r="EN275" s="56"/>
      <c r="EO275" s="56"/>
      <c r="EP275" s="56"/>
      <c r="EQ275" s="56"/>
      <c r="ER275" s="56"/>
      <c r="ES275" s="56"/>
      <c r="ET275" s="56"/>
      <c r="EU275" s="56"/>
      <c r="EV275" s="56"/>
      <c r="EW275" s="56"/>
      <c r="EX275" s="56"/>
      <c r="EY275" s="56"/>
      <c r="EZ275" s="56"/>
      <c r="FA275" s="56"/>
      <c r="FB275" s="56"/>
      <c r="FC275" s="56"/>
      <c r="FD275" s="56"/>
      <c r="FE275" s="56"/>
    </row>
    <row r="276" spans="1:161" ht="15" customHeight="1">
      <c r="A276" s="8"/>
      <c r="B276" s="54" t="s">
        <v>87</v>
      </c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5" t="s">
        <v>13</v>
      </c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 t="s">
        <v>14</v>
      </c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 t="s">
        <v>72</v>
      </c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 t="s">
        <v>73</v>
      </c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 t="s">
        <v>67</v>
      </c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7">
        <v>422841.39</v>
      </c>
      <c r="DE276" s="57"/>
      <c r="DF276" s="57"/>
      <c r="DG276" s="57"/>
      <c r="DH276" s="57"/>
      <c r="DI276" s="57"/>
      <c r="DJ276" s="57"/>
      <c r="DK276" s="57"/>
      <c r="DL276" s="57"/>
      <c r="DM276" s="57"/>
      <c r="DN276" s="57"/>
      <c r="DO276" s="57"/>
      <c r="DP276" s="57"/>
      <c r="DQ276" s="57"/>
      <c r="DR276" s="57"/>
      <c r="DS276" s="72">
        <f t="shared" si="11"/>
        <v>422841.39</v>
      </c>
      <c r="DT276" s="72"/>
      <c r="DU276" s="72"/>
      <c r="DV276" s="72"/>
      <c r="DW276" s="72"/>
      <c r="DX276" s="72"/>
      <c r="DY276" s="72"/>
      <c r="DZ276" s="72"/>
      <c r="EA276" s="72"/>
      <c r="EB276" s="72"/>
      <c r="EC276" s="72"/>
      <c r="ED276" s="72"/>
      <c r="EE276" s="72"/>
      <c r="EF276" s="72"/>
      <c r="EG276" s="72"/>
      <c r="EH276" s="72"/>
      <c r="EI276" s="72"/>
      <c r="EJ276" s="72"/>
      <c r="EK276" s="72"/>
      <c r="EL276" s="72"/>
      <c r="EM276" s="72"/>
      <c r="EN276" s="56"/>
      <c r="EO276" s="56"/>
      <c r="EP276" s="56"/>
      <c r="EQ276" s="56"/>
      <c r="ER276" s="56"/>
      <c r="ES276" s="56"/>
      <c r="ET276" s="56"/>
      <c r="EU276" s="56"/>
      <c r="EV276" s="56"/>
      <c r="EW276" s="56"/>
      <c r="EX276" s="56"/>
      <c r="EY276" s="56"/>
      <c r="EZ276" s="56"/>
      <c r="FA276" s="56"/>
      <c r="FB276" s="56"/>
      <c r="FC276" s="56"/>
      <c r="FD276" s="56"/>
      <c r="FE276" s="56"/>
    </row>
    <row r="277" spans="1:161" ht="30" customHeight="1">
      <c r="A277" s="8"/>
      <c r="B277" s="54" t="s">
        <v>88</v>
      </c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5" t="s">
        <v>13</v>
      </c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 t="s">
        <v>14</v>
      </c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 t="s">
        <v>72</v>
      </c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 t="s">
        <v>73</v>
      </c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 t="s">
        <v>18</v>
      </c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7">
        <v>607108.34</v>
      </c>
      <c r="DE277" s="57"/>
      <c r="DF277" s="57"/>
      <c r="DG277" s="57"/>
      <c r="DH277" s="57"/>
      <c r="DI277" s="57"/>
      <c r="DJ277" s="57"/>
      <c r="DK277" s="57"/>
      <c r="DL277" s="57"/>
      <c r="DM277" s="57"/>
      <c r="DN277" s="57"/>
      <c r="DO277" s="57"/>
      <c r="DP277" s="57"/>
      <c r="DQ277" s="57"/>
      <c r="DR277" s="57"/>
      <c r="DS277" s="72">
        <f t="shared" si="11"/>
        <v>607108.34</v>
      </c>
      <c r="DT277" s="72"/>
      <c r="DU277" s="72"/>
      <c r="DV277" s="72"/>
      <c r="DW277" s="72"/>
      <c r="DX277" s="72"/>
      <c r="DY277" s="72"/>
      <c r="DZ277" s="72"/>
      <c r="EA277" s="72"/>
      <c r="EB277" s="72"/>
      <c r="EC277" s="72"/>
      <c r="ED277" s="72"/>
      <c r="EE277" s="72"/>
      <c r="EF277" s="72"/>
      <c r="EG277" s="72"/>
      <c r="EH277" s="72"/>
      <c r="EI277" s="72"/>
      <c r="EJ277" s="72"/>
      <c r="EK277" s="72"/>
      <c r="EL277" s="72"/>
      <c r="EM277" s="72"/>
      <c r="EN277" s="56"/>
      <c r="EO277" s="56"/>
      <c r="EP277" s="56"/>
      <c r="EQ277" s="56"/>
      <c r="ER277" s="56"/>
      <c r="ES277" s="56"/>
      <c r="ET277" s="56"/>
      <c r="EU277" s="56"/>
      <c r="EV277" s="56"/>
      <c r="EW277" s="56"/>
      <c r="EX277" s="56"/>
      <c r="EY277" s="56"/>
      <c r="EZ277" s="56"/>
      <c r="FA277" s="56"/>
      <c r="FB277" s="56"/>
      <c r="FC277" s="56"/>
      <c r="FD277" s="56"/>
      <c r="FE277" s="56"/>
    </row>
    <row r="278" spans="1:161" ht="12.75" customHeight="1" hidden="1">
      <c r="A278" s="8"/>
      <c r="B278" s="54" t="s">
        <v>90</v>
      </c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 t="s">
        <v>72</v>
      </c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 t="s">
        <v>73</v>
      </c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7"/>
      <c r="DE278" s="57"/>
      <c r="DF278" s="57"/>
      <c r="DG278" s="57"/>
      <c r="DH278" s="57"/>
      <c r="DI278" s="57"/>
      <c r="DJ278" s="57"/>
      <c r="DK278" s="57"/>
      <c r="DL278" s="57"/>
      <c r="DM278" s="57"/>
      <c r="DN278" s="57"/>
      <c r="DO278" s="57"/>
      <c r="DP278" s="57"/>
      <c r="DQ278" s="57"/>
      <c r="DR278" s="57"/>
      <c r="DS278" s="72">
        <f t="shared" si="11"/>
        <v>0</v>
      </c>
      <c r="DT278" s="72"/>
      <c r="DU278" s="72"/>
      <c r="DV278" s="72"/>
      <c r="DW278" s="72"/>
      <c r="DX278" s="72"/>
      <c r="DY278" s="72"/>
      <c r="DZ278" s="72"/>
      <c r="EA278" s="72"/>
      <c r="EB278" s="72"/>
      <c r="EC278" s="72"/>
      <c r="ED278" s="72"/>
      <c r="EE278" s="72"/>
      <c r="EF278" s="72"/>
      <c r="EG278" s="72"/>
      <c r="EH278" s="72"/>
      <c r="EI278" s="72"/>
      <c r="EJ278" s="72"/>
      <c r="EK278" s="72"/>
      <c r="EL278" s="72"/>
      <c r="EM278" s="72"/>
      <c r="EN278" s="56"/>
      <c r="EO278" s="56"/>
      <c r="EP278" s="56"/>
      <c r="EQ278" s="56"/>
      <c r="ER278" s="56"/>
      <c r="ES278" s="56"/>
      <c r="ET278" s="56"/>
      <c r="EU278" s="56"/>
      <c r="EV278" s="56"/>
      <c r="EW278" s="56"/>
      <c r="EX278" s="56"/>
      <c r="EY278" s="56"/>
      <c r="EZ278" s="56"/>
      <c r="FA278" s="56"/>
      <c r="FB278" s="56"/>
      <c r="FC278" s="56"/>
      <c r="FD278" s="56"/>
      <c r="FE278" s="56"/>
    </row>
    <row r="279" spans="1:161" ht="30" customHeight="1">
      <c r="A279" s="8"/>
      <c r="B279" s="54" t="s">
        <v>89</v>
      </c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5" t="s">
        <v>13</v>
      </c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 t="s">
        <v>14</v>
      </c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 t="s">
        <v>72</v>
      </c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 t="s">
        <v>73</v>
      </c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 t="s">
        <v>27</v>
      </c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7">
        <v>3107540.59</v>
      </c>
      <c r="DE279" s="57"/>
      <c r="DF279" s="57"/>
      <c r="DG279" s="57"/>
      <c r="DH279" s="57"/>
      <c r="DI279" s="57"/>
      <c r="DJ279" s="57"/>
      <c r="DK279" s="57"/>
      <c r="DL279" s="57"/>
      <c r="DM279" s="57"/>
      <c r="DN279" s="57"/>
      <c r="DO279" s="57"/>
      <c r="DP279" s="57"/>
      <c r="DQ279" s="57"/>
      <c r="DR279" s="57"/>
      <c r="DS279" s="72">
        <f t="shared" si="11"/>
        <v>3107540.59</v>
      </c>
      <c r="DT279" s="72"/>
      <c r="DU279" s="72"/>
      <c r="DV279" s="72"/>
      <c r="DW279" s="72"/>
      <c r="DX279" s="72"/>
      <c r="DY279" s="72"/>
      <c r="DZ279" s="72"/>
      <c r="EA279" s="72"/>
      <c r="EB279" s="72"/>
      <c r="EC279" s="72"/>
      <c r="ED279" s="72"/>
      <c r="EE279" s="72"/>
      <c r="EF279" s="72"/>
      <c r="EG279" s="72"/>
      <c r="EH279" s="72"/>
      <c r="EI279" s="72"/>
      <c r="EJ279" s="72"/>
      <c r="EK279" s="72"/>
      <c r="EL279" s="72"/>
      <c r="EM279" s="72"/>
      <c r="EN279" s="56"/>
      <c r="EO279" s="56"/>
      <c r="EP279" s="56"/>
      <c r="EQ279" s="56"/>
      <c r="ER279" s="56"/>
      <c r="ES279" s="56"/>
      <c r="ET279" s="56"/>
      <c r="EU279" s="56"/>
      <c r="EV279" s="56"/>
      <c r="EW279" s="56"/>
      <c r="EX279" s="56"/>
      <c r="EY279" s="56"/>
      <c r="EZ279" s="56"/>
      <c r="FA279" s="56"/>
      <c r="FB279" s="56"/>
      <c r="FC279" s="56"/>
      <c r="FD279" s="56"/>
      <c r="FE279" s="56"/>
    </row>
    <row r="280" spans="1:161" ht="15" customHeight="1">
      <c r="A280" s="8"/>
      <c r="B280" s="54" t="s">
        <v>91</v>
      </c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/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6"/>
      <c r="DE280" s="56"/>
      <c r="DF280" s="56"/>
      <c r="DG280" s="56"/>
      <c r="DH280" s="56"/>
      <c r="DI280" s="56"/>
      <c r="DJ280" s="56"/>
      <c r="DK280" s="56"/>
      <c r="DL280" s="56"/>
      <c r="DM280" s="56"/>
      <c r="DN280" s="56"/>
      <c r="DO280" s="56"/>
      <c r="DP280" s="56"/>
      <c r="DQ280" s="56"/>
      <c r="DR280" s="56"/>
      <c r="DS280" s="56"/>
      <c r="DT280" s="56"/>
      <c r="DU280" s="56"/>
      <c r="DV280" s="56"/>
      <c r="DW280" s="56"/>
      <c r="DX280" s="56"/>
      <c r="DY280" s="56"/>
      <c r="DZ280" s="56"/>
      <c r="EA280" s="56"/>
      <c r="EB280" s="56"/>
      <c r="EC280" s="56"/>
      <c r="ED280" s="56"/>
      <c r="EE280" s="56"/>
      <c r="EF280" s="56"/>
      <c r="EG280" s="56"/>
      <c r="EH280" s="56"/>
      <c r="EI280" s="56"/>
      <c r="EJ280" s="56"/>
      <c r="EK280" s="56"/>
      <c r="EL280" s="56"/>
      <c r="EM280" s="56"/>
      <c r="EN280" s="56"/>
      <c r="EO280" s="56"/>
      <c r="EP280" s="56"/>
      <c r="EQ280" s="56"/>
      <c r="ER280" s="56"/>
      <c r="ES280" s="56"/>
      <c r="ET280" s="56"/>
      <c r="EU280" s="56"/>
      <c r="EV280" s="56"/>
      <c r="EW280" s="56"/>
      <c r="EX280" s="56"/>
      <c r="EY280" s="56"/>
      <c r="EZ280" s="56"/>
      <c r="FA280" s="56"/>
      <c r="FB280" s="56"/>
      <c r="FC280" s="56"/>
      <c r="FD280" s="56"/>
      <c r="FE280" s="56"/>
    </row>
    <row r="281" spans="1:161" ht="15" customHeight="1">
      <c r="A281" s="8"/>
      <c r="B281" s="54" t="s">
        <v>92</v>
      </c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6"/>
      <c r="CB281" s="56"/>
      <c r="CC281" s="56"/>
      <c r="CD281" s="56"/>
      <c r="CE281" s="56"/>
      <c r="CF281" s="56"/>
      <c r="CG281" s="56"/>
      <c r="CH281" s="56"/>
      <c r="CI281" s="56"/>
      <c r="CJ281" s="56"/>
      <c r="CK281" s="56"/>
      <c r="CL281" s="56"/>
      <c r="CM281" s="56"/>
      <c r="CN281" s="56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6"/>
      <c r="DE281" s="56"/>
      <c r="DF281" s="56"/>
      <c r="DG281" s="56"/>
      <c r="DH281" s="56"/>
      <c r="DI281" s="56"/>
      <c r="DJ281" s="56"/>
      <c r="DK281" s="56"/>
      <c r="DL281" s="56"/>
      <c r="DM281" s="56"/>
      <c r="DN281" s="56"/>
      <c r="DO281" s="56"/>
      <c r="DP281" s="56"/>
      <c r="DQ281" s="56"/>
      <c r="DR281" s="56"/>
      <c r="DS281" s="56"/>
      <c r="DT281" s="56"/>
      <c r="DU281" s="56"/>
      <c r="DV281" s="56"/>
      <c r="DW281" s="56"/>
      <c r="DX281" s="56"/>
      <c r="DY281" s="56"/>
      <c r="DZ281" s="56"/>
      <c r="EA281" s="56"/>
      <c r="EB281" s="56"/>
      <c r="EC281" s="56"/>
      <c r="ED281" s="56"/>
      <c r="EE281" s="56"/>
      <c r="EF281" s="56"/>
      <c r="EG281" s="56"/>
      <c r="EH281" s="56"/>
      <c r="EI281" s="56"/>
      <c r="EJ281" s="56"/>
      <c r="EK281" s="56"/>
      <c r="EL281" s="56"/>
      <c r="EM281" s="56"/>
      <c r="EN281" s="56"/>
      <c r="EO281" s="56"/>
      <c r="EP281" s="56"/>
      <c r="EQ281" s="56"/>
      <c r="ER281" s="56"/>
      <c r="ES281" s="56"/>
      <c r="ET281" s="56"/>
      <c r="EU281" s="56"/>
      <c r="EV281" s="56"/>
      <c r="EW281" s="56"/>
      <c r="EX281" s="56"/>
      <c r="EY281" s="56"/>
      <c r="EZ281" s="56"/>
      <c r="FA281" s="56"/>
      <c r="FB281" s="56"/>
      <c r="FC281" s="56"/>
      <c r="FD281" s="56"/>
      <c r="FE281" s="56"/>
    </row>
    <row r="282" spans="1:161" ht="30.75" customHeight="1">
      <c r="A282" s="8"/>
      <c r="B282" s="54" t="s">
        <v>93</v>
      </c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6"/>
      <c r="CB282" s="56"/>
      <c r="CC282" s="56"/>
      <c r="CD282" s="56"/>
      <c r="CE282" s="56"/>
      <c r="CF282" s="56"/>
      <c r="CG282" s="56"/>
      <c r="CH282" s="56"/>
      <c r="CI282" s="56"/>
      <c r="CJ282" s="56"/>
      <c r="CK282" s="56"/>
      <c r="CL282" s="56"/>
      <c r="CM282" s="56"/>
      <c r="CN282" s="56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6"/>
      <c r="DE282" s="56"/>
      <c r="DF282" s="56"/>
      <c r="DG282" s="56"/>
      <c r="DH282" s="56"/>
      <c r="DI282" s="56"/>
      <c r="DJ282" s="56"/>
      <c r="DK282" s="56"/>
      <c r="DL282" s="56"/>
      <c r="DM282" s="56"/>
      <c r="DN282" s="56"/>
      <c r="DO282" s="56"/>
      <c r="DP282" s="56"/>
      <c r="DQ282" s="56"/>
      <c r="DR282" s="56"/>
      <c r="DS282" s="56"/>
      <c r="DT282" s="56"/>
      <c r="DU282" s="56"/>
      <c r="DV282" s="56"/>
      <c r="DW282" s="56"/>
      <c r="DX282" s="56"/>
      <c r="DY282" s="56"/>
      <c r="DZ282" s="56"/>
      <c r="EA282" s="56"/>
      <c r="EB282" s="56"/>
      <c r="EC282" s="56"/>
      <c r="ED282" s="56"/>
      <c r="EE282" s="56"/>
      <c r="EF282" s="56"/>
      <c r="EG282" s="56"/>
      <c r="EH282" s="56"/>
      <c r="EI282" s="56"/>
      <c r="EJ282" s="56"/>
      <c r="EK282" s="56"/>
      <c r="EL282" s="56"/>
      <c r="EM282" s="56"/>
      <c r="EN282" s="56"/>
      <c r="EO282" s="56"/>
      <c r="EP282" s="56"/>
      <c r="EQ282" s="56"/>
      <c r="ER282" s="56"/>
      <c r="ES282" s="56"/>
      <c r="ET282" s="56"/>
      <c r="EU282" s="56"/>
      <c r="EV282" s="56"/>
      <c r="EW282" s="56"/>
      <c r="EX282" s="56"/>
      <c r="EY282" s="56"/>
      <c r="EZ282" s="56"/>
      <c r="FA282" s="56"/>
      <c r="FB282" s="56"/>
      <c r="FC282" s="56"/>
      <c r="FD282" s="56"/>
      <c r="FE282" s="56"/>
    </row>
    <row r="283" spans="2:161" ht="19.5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</row>
    <row r="284" spans="1:161" ht="21" customHeight="1">
      <c r="A284" s="10"/>
      <c r="B284" s="44" t="s">
        <v>1</v>
      </c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  <c r="BZ284" s="88"/>
      <c r="CA284" s="87"/>
      <c r="CB284" s="87"/>
      <c r="CC284" s="87"/>
      <c r="CD284" s="87"/>
      <c r="CE284" s="87"/>
      <c r="CF284" s="87"/>
      <c r="CG284" s="87"/>
      <c r="CH284" s="87"/>
      <c r="CI284" s="87"/>
      <c r="CJ284" s="87"/>
      <c r="CK284" s="87"/>
      <c r="CL284" s="87"/>
      <c r="CM284" s="87"/>
      <c r="CN284" s="87"/>
      <c r="CO284" s="88"/>
      <c r="CP284" s="88"/>
      <c r="CQ284" s="88"/>
      <c r="CR284" s="88"/>
      <c r="CS284" s="88"/>
      <c r="CT284" s="88"/>
      <c r="CU284" s="88"/>
      <c r="CV284" s="88"/>
      <c r="CW284" s="88"/>
      <c r="CX284" s="88"/>
      <c r="CY284" s="88"/>
      <c r="CZ284" s="88"/>
      <c r="DA284" s="88"/>
      <c r="DB284" s="88"/>
      <c r="DC284" s="88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87"/>
      <c r="DT284" s="87"/>
      <c r="DU284" s="87"/>
      <c r="DV284" s="87"/>
      <c r="DW284" s="87"/>
      <c r="DX284" s="87"/>
      <c r="DY284" s="87"/>
      <c r="DZ284" s="87"/>
      <c r="EA284" s="87"/>
      <c r="EB284" s="87"/>
      <c r="EC284" s="87"/>
      <c r="ED284" s="87"/>
      <c r="EE284" s="87"/>
      <c r="EF284" s="87"/>
      <c r="EG284" s="87"/>
      <c r="EH284" s="87"/>
      <c r="EI284" s="87"/>
      <c r="EJ284" s="87"/>
      <c r="EK284" s="87"/>
      <c r="EL284" s="87"/>
      <c r="EM284" s="87"/>
      <c r="EN284" s="87"/>
      <c r="EO284" s="87"/>
      <c r="EP284" s="87"/>
      <c r="EQ284" s="87"/>
      <c r="ER284" s="87"/>
      <c r="ES284" s="87"/>
      <c r="ET284" s="87"/>
      <c r="EU284" s="87"/>
      <c r="EV284" s="87"/>
      <c r="EW284" s="87"/>
      <c r="EX284" s="87"/>
      <c r="EY284" s="87"/>
      <c r="EZ284" s="87"/>
      <c r="FA284" s="87"/>
      <c r="FB284" s="87"/>
      <c r="FC284" s="87"/>
      <c r="FD284" s="87"/>
      <c r="FE284" s="87"/>
    </row>
    <row r="285" spans="1:161" s="5" customFormat="1" ht="53.25" customHeight="1">
      <c r="A285" s="35"/>
      <c r="B285" s="60" t="s">
        <v>98</v>
      </c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79"/>
      <c r="CP285" s="79"/>
      <c r="CQ285" s="79"/>
      <c r="CR285" s="79"/>
      <c r="CS285" s="79"/>
      <c r="CT285" s="79"/>
      <c r="CU285" s="79"/>
      <c r="CV285" s="79"/>
      <c r="CW285" s="79"/>
      <c r="CX285" s="79"/>
      <c r="CY285" s="79"/>
      <c r="CZ285" s="79"/>
      <c r="DA285" s="79"/>
      <c r="DB285" s="79"/>
      <c r="DC285" s="79"/>
      <c r="DD285" s="59">
        <f>DD287</f>
        <v>0</v>
      </c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>
        <f>DS287</f>
        <v>0</v>
      </c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80"/>
      <c r="EO285" s="80"/>
      <c r="EP285" s="80"/>
      <c r="EQ285" s="80"/>
      <c r="ER285" s="80"/>
      <c r="ES285" s="80"/>
      <c r="ET285" s="80"/>
      <c r="EU285" s="80"/>
      <c r="EV285" s="80"/>
      <c r="EW285" s="80"/>
      <c r="EX285" s="80"/>
      <c r="EY285" s="80"/>
      <c r="EZ285" s="80"/>
      <c r="FA285" s="80"/>
      <c r="FB285" s="80"/>
      <c r="FC285" s="80"/>
      <c r="FD285" s="80"/>
      <c r="FE285" s="80"/>
    </row>
    <row r="286" spans="1:161" s="5" customFormat="1" ht="15" customHeight="1">
      <c r="A286" s="23"/>
      <c r="B286" s="47" t="s">
        <v>1</v>
      </c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6"/>
      <c r="DE286" s="46"/>
      <c r="DF286" s="46"/>
      <c r="DG286" s="46"/>
      <c r="DH286" s="46"/>
      <c r="DI286" s="46"/>
      <c r="DJ286" s="46"/>
      <c r="DK286" s="46"/>
      <c r="DL286" s="46"/>
      <c r="DM286" s="46"/>
      <c r="DN286" s="46"/>
      <c r="DO286" s="46"/>
      <c r="DP286" s="46"/>
      <c r="DQ286" s="46"/>
      <c r="DR286" s="46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</row>
    <row r="287" spans="1:167" ht="30" customHeight="1">
      <c r="A287" s="8"/>
      <c r="B287" s="54" t="s">
        <v>88</v>
      </c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5" t="s">
        <v>13</v>
      </c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 t="s">
        <v>14</v>
      </c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 t="s">
        <v>72</v>
      </c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 t="s">
        <v>73</v>
      </c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 t="s">
        <v>27</v>
      </c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72">
        <v>0</v>
      </c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>
        <f>DD287</f>
        <v>0</v>
      </c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56"/>
      <c r="EO287" s="56"/>
      <c r="EP287" s="56"/>
      <c r="EQ287" s="56"/>
      <c r="ER287" s="56"/>
      <c r="ES287" s="56"/>
      <c r="ET287" s="56"/>
      <c r="EU287" s="56"/>
      <c r="EV287" s="56"/>
      <c r="EW287" s="56"/>
      <c r="EX287" s="56"/>
      <c r="EY287" s="56"/>
      <c r="EZ287" s="56"/>
      <c r="FA287" s="56"/>
      <c r="FB287" s="56"/>
      <c r="FC287" s="56"/>
      <c r="FD287" s="56"/>
      <c r="FE287" s="56"/>
      <c r="FK287" s="7"/>
    </row>
    <row r="288" spans="1:161" ht="15" customHeight="1" hidden="1">
      <c r="A288" s="8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/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/>
      <c r="EL288" s="72"/>
      <c r="EM288" s="72"/>
      <c r="EN288" s="56"/>
      <c r="EO288" s="56"/>
      <c r="EP288" s="56"/>
      <c r="EQ288" s="56"/>
      <c r="ER288" s="56"/>
      <c r="ES288" s="56"/>
      <c r="ET288" s="56"/>
      <c r="EU288" s="56"/>
      <c r="EV288" s="56"/>
      <c r="EW288" s="56"/>
      <c r="EX288" s="56"/>
      <c r="EY288" s="56"/>
      <c r="EZ288" s="56"/>
      <c r="FA288" s="56"/>
      <c r="FB288" s="56"/>
      <c r="FC288" s="56"/>
      <c r="FD288" s="56"/>
      <c r="FE288" s="56"/>
    </row>
    <row r="289" spans="1:161" ht="20.25" customHeight="1">
      <c r="A289" s="10"/>
      <c r="B289" s="44" t="s">
        <v>1</v>
      </c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7"/>
      <c r="DE289" s="57"/>
      <c r="DF289" s="57"/>
      <c r="DG289" s="57"/>
      <c r="DH289" s="57"/>
      <c r="DI289" s="57"/>
      <c r="DJ289" s="57"/>
      <c r="DK289" s="57"/>
      <c r="DL289" s="57"/>
      <c r="DM289" s="57"/>
      <c r="DN289" s="57"/>
      <c r="DO289" s="57"/>
      <c r="DP289" s="57"/>
      <c r="DQ289" s="57"/>
      <c r="DR289" s="57"/>
      <c r="DS289" s="56"/>
      <c r="DT289" s="56"/>
      <c r="DU289" s="56"/>
      <c r="DV289" s="56"/>
      <c r="DW289" s="56"/>
      <c r="DX289" s="56"/>
      <c r="DY289" s="56"/>
      <c r="DZ289" s="56"/>
      <c r="EA289" s="56"/>
      <c r="EB289" s="56"/>
      <c r="EC289" s="56"/>
      <c r="ED289" s="56"/>
      <c r="EE289" s="56"/>
      <c r="EF289" s="56"/>
      <c r="EG289" s="56"/>
      <c r="EH289" s="56"/>
      <c r="EI289" s="56"/>
      <c r="EJ289" s="56"/>
      <c r="EK289" s="56"/>
      <c r="EL289" s="56"/>
      <c r="EM289" s="56"/>
      <c r="EN289" s="56"/>
      <c r="EO289" s="56"/>
      <c r="EP289" s="56"/>
      <c r="EQ289" s="56"/>
      <c r="ER289" s="56"/>
      <c r="ES289" s="56"/>
      <c r="ET289" s="56"/>
      <c r="EU289" s="56"/>
      <c r="EV289" s="56"/>
      <c r="EW289" s="56"/>
      <c r="EX289" s="56"/>
      <c r="EY289" s="56"/>
      <c r="EZ289" s="56"/>
      <c r="FA289" s="56"/>
      <c r="FB289" s="56"/>
      <c r="FC289" s="56"/>
      <c r="FD289" s="56"/>
      <c r="FE289" s="56"/>
    </row>
    <row r="290" spans="1:161" s="5" customFormat="1" ht="53.25" customHeight="1">
      <c r="A290" s="35"/>
      <c r="B290" s="60" t="s">
        <v>99</v>
      </c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79"/>
      <c r="AZ290" s="79"/>
      <c r="BA290" s="79"/>
      <c r="BB290" s="79"/>
      <c r="BC290" s="79"/>
      <c r="BD290" s="79"/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9"/>
      <c r="BW290" s="79"/>
      <c r="BX290" s="79"/>
      <c r="BY290" s="79"/>
      <c r="BZ290" s="79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79"/>
      <c r="CP290" s="79"/>
      <c r="CQ290" s="79"/>
      <c r="CR290" s="79"/>
      <c r="CS290" s="79"/>
      <c r="CT290" s="79"/>
      <c r="CU290" s="79"/>
      <c r="CV290" s="79"/>
      <c r="CW290" s="79"/>
      <c r="CX290" s="79"/>
      <c r="CY290" s="79"/>
      <c r="CZ290" s="79"/>
      <c r="DA290" s="79"/>
      <c r="DB290" s="79"/>
      <c r="DC290" s="79"/>
      <c r="DD290" s="59">
        <f>DD292+DD293</f>
        <v>0</v>
      </c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>
        <f>DS292+DS293</f>
        <v>0</v>
      </c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  <c r="EN290" s="80"/>
      <c r="EO290" s="80"/>
      <c r="EP290" s="80"/>
      <c r="EQ290" s="80"/>
      <c r="ER290" s="80"/>
      <c r="ES290" s="80"/>
      <c r="ET290" s="80"/>
      <c r="EU290" s="80"/>
      <c r="EV290" s="80"/>
      <c r="EW290" s="80"/>
      <c r="EX290" s="80"/>
      <c r="EY290" s="80"/>
      <c r="EZ290" s="80"/>
      <c r="FA290" s="80"/>
      <c r="FB290" s="80"/>
      <c r="FC290" s="80"/>
      <c r="FD290" s="80"/>
      <c r="FE290" s="80"/>
    </row>
    <row r="291" spans="1:161" s="5" customFormat="1" ht="15" customHeight="1">
      <c r="A291" s="23"/>
      <c r="B291" s="47" t="s">
        <v>1</v>
      </c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8"/>
      <c r="CP291" s="48"/>
      <c r="CQ291" s="48"/>
      <c r="CR291" s="48"/>
      <c r="CS291" s="48"/>
      <c r="CT291" s="48"/>
      <c r="CU291" s="48"/>
      <c r="CV291" s="48"/>
      <c r="CW291" s="48"/>
      <c r="CX291" s="48"/>
      <c r="CY291" s="48"/>
      <c r="CZ291" s="48"/>
      <c r="DA291" s="48"/>
      <c r="DB291" s="48"/>
      <c r="DC291" s="48"/>
      <c r="DD291" s="46"/>
      <c r="DE291" s="46"/>
      <c r="DF291" s="46"/>
      <c r="DG291" s="46"/>
      <c r="DH291" s="46"/>
      <c r="DI291" s="46"/>
      <c r="DJ291" s="46"/>
      <c r="DK291" s="46"/>
      <c r="DL291" s="46"/>
      <c r="DM291" s="46"/>
      <c r="DN291" s="46"/>
      <c r="DO291" s="46"/>
      <c r="DP291" s="46"/>
      <c r="DQ291" s="46"/>
      <c r="DR291" s="46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</row>
    <row r="292" spans="1:161" ht="30" customHeight="1">
      <c r="A292" s="8"/>
      <c r="B292" s="54" t="s">
        <v>88</v>
      </c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5" t="s">
        <v>13</v>
      </c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 t="s">
        <v>14</v>
      </c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 t="s">
        <v>72</v>
      </c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 t="s">
        <v>73</v>
      </c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 t="s">
        <v>18</v>
      </c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72">
        <v>0</v>
      </c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  <c r="DS292" s="72">
        <f>DD292</f>
        <v>0</v>
      </c>
      <c r="DT292" s="72"/>
      <c r="DU292" s="72"/>
      <c r="DV292" s="72"/>
      <c r="DW292" s="72"/>
      <c r="DX292" s="72"/>
      <c r="DY292" s="72"/>
      <c r="DZ292" s="72"/>
      <c r="EA292" s="72"/>
      <c r="EB292" s="72"/>
      <c r="EC292" s="72"/>
      <c r="ED292" s="72"/>
      <c r="EE292" s="72"/>
      <c r="EF292" s="72"/>
      <c r="EG292" s="72"/>
      <c r="EH292" s="72"/>
      <c r="EI292" s="72"/>
      <c r="EJ292" s="72"/>
      <c r="EK292" s="72"/>
      <c r="EL292" s="72"/>
      <c r="EM292" s="72"/>
      <c r="EN292" s="56"/>
      <c r="EO292" s="56"/>
      <c r="EP292" s="56"/>
      <c r="EQ292" s="56"/>
      <c r="ER292" s="56"/>
      <c r="ES292" s="56"/>
      <c r="ET292" s="56"/>
      <c r="EU292" s="56"/>
      <c r="EV292" s="56"/>
      <c r="EW292" s="56"/>
      <c r="EX292" s="56"/>
      <c r="EY292" s="56"/>
      <c r="EZ292" s="56"/>
      <c r="FA292" s="56"/>
      <c r="FB292" s="56"/>
      <c r="FC292" s="56"/>
      <c r="FD292" s="56"/>
      <c r="FE292" s="56"/>
    </row>
    <row r="293" spans="1:167" ht="30" customHeight="1">
      <c r="A293" s="8"/>
      <c r="B293" s="54" t="s">
        <v>89</v>
      </c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5" t="s">
        <v>13</v>
      </c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 t="s">
        <v>14</v>
      </c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 t="s">
        <v>72</v>
      </c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 t="s">
        <v>73</v>
      </c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 t="s">
        <v>27</v>
      </c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72">
        <v>0</v>
      </c>
      <c r="DE293" s="72"/>
      <c r="DF293" s="72"/>
      <c r="DG293" s="72"/>
      <c r="DH293" s="72"/>
      <c r="DI293" s="72"/>
      <c r="DJ293" s="72"/>
      <c r="DK293" s="72"/>
      <c r="DL293" s="72"/>
      <c r="DM293" s="72"/>
      <c r="DN293" s="72"/>
      <c r="DO293" s="72"/>
      <c r="DP293" s="72"/>
      <c r="DQ293" s="72"/>
      <c r="DR293" s="72"/>
      <c r="DS293" s="72">
        <f>DD293</f>
        <v>0</v>
      </c>
      <c r="DT293" s="72"/>
      <c r="DU293" s="72"/>
      <c r="DV293" s="72"/>
      <c r="DW293" s="72"/>
      <c r="DX293" s="72"/>
      <c r="DY293" s="72"/>
      <c r="DZ293" s="72"/>
      <c r="EA293" s="72"/>
      <c r="EB293" s="72"/>
      <c r="EC293" s="72"/>
      <c r="ED293" s="72"/>
      <c r="EE293" s="72"/>
      <c r="EF293" s="72"/>
      <c r="EG293" s="72"/>
      <c r="EH293" s="72"/>
      <c r="EI293" s="72"/>
      <c r="EJ293" s="72"/>
      <c r="EK293" s="72"/>
      <c r="EL293" s="72"/>
      <c r="EM293" s="72"/>
      <c r="EN293" s="56"/>
      <c r="EO293" s="56"/>
      <c r="EP293" s="56"/>
      <c r="EQ293" s="56"/>
      <c r="ER293" s="56"/>
      <c r="ES293" s="56"/>
      <c r="ET293" s="56"/>
      <c r="EU293" s="56"/>
      <c r="EV293" s="56"/>
      <c r="EW293" s="56"/>
      <c r="EX293" s="56"/>
      <c r="EY293" s="56"/>
      <c r="EZ293" s="56"/>
      <c r="FA293" s="56"/>
      <c r="FB293" s="56"/>
      <c r="FC293" s="56"/>
      <c r="FD293" s="56"/>
      <c r="FE293" s="56"/>
      <c r="FK293" s="7"/>
    </row>
    <row r="294" spans="2:161" ht="19.5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</row>
    <row r="295" spans="1:174" ht="128.25" customHeight="1">
      <c r="A295" s="8"/>
      <c r="B295" s="60" t="s">
        <v>100</v>
      </c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9">
        <f>DD300+DD301+DD302+DD303+DD309+DD310+DD311+DD312+DD313+DD314+DD315+DD307+DD308</f>
        <v>453379753.09999996</v>
      </c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>
        <f>DD295</f>
        <v>453379753.09999996</v>
      </c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6"/>
      <c r="EO295" s="56"/>
      <c r="EP295" s="56"/>
      <c r="EQ295" s="56"/>
      <c r="ER295" s="56"/>
      <c r="ES295" s="56"/>
      <c r="ET295" s="56"/>
      <c r="EU295" s="56"/>
      <c r="EV295" s="56"/>
      <c r="EW295" s="56"/>
      <c r="EX295" s="56"/>
      <c r="EY295" s="56"/>
      <c r="EZ295" s="56"/>
      <c r="FA295" s="56"/>
      <c r="FB295" s="56"/>
      <c r="FC295" s="56"/>
      <c r="FD295" s="56"/>
      <c r="FE295" s="56"/>
      <c r="FR295" s="1">
        <v>453379753.1</v>
      </c>
    </row>
    <row r="296" spans="1:174" ht="13.5" customHeight="1">
      <c r="A296" s="8"/>
      <c r="B296" s="47" t="s">
        <v>1</v>
      </c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7"/>
      <c r="DE296" s="57"/>
      <c r="DF296" s="57"/>
      <c r="DG296" s="57"/>
      <c r="DH296" s="57"/>
      <c r="DI296" s="57"/>
      <c r="DJ296" s="57"/>
      <c r="DK296" s="57"/>
      <c r="DL296" s="57"/>
      <c r="DM296" s="57"/>
      <c r="DN296" s="57"/>
      <c r="DO296" s="57"/>
      <c r="DP296" s="57"/>
      <c r="DQ296" s="57"/>
      <c r="DR296" s="57"/>
      <c r="DS296" s="57"/>
      <c r="DT296" s="57"/>
      <c r="DU296" s="57"/>
      <c r="DV296" s="57"/>
      <c r="DW296" s="57"/>
      <c r="DX296" s="57"/>
      <c r="DY296" s="57"/>
      <c r="DZ296" s="57"/>
      <c r="EA296" s="57"/>
      <c r="EB296" s="57"/>
      <c r="EC296" s="57"/>
      <c r="ED296" s="57"/>
      <c r="EE296" s="57"/>
      <c r="EF296" s="57"/>
      <c r="EG296" s="57"/>
      <c r="EH296" s="57"/>
      <c r="EI296" s="57"/>
      <c r="EJ296" s="57"/>
      <c r="EK296" s="57"/>
      <c r="EL296" s="57"/>
      <c r="EM296" s="57"/>
      <c r="EN296" s="56"/>
      <c r="EO296" s="56"/>
      <c r="EP296" s="56"/>
      <c r="EQ296" s="56"/>
      <c r="ER296" s="56"/>
      <c r="ES296" s="56"/>
      <c r="ET296" s="56"/>
      <c r="EU296" s="56"/>
      <c r="EV296" s="56"/>
      <c r="EW296" s="56"/>
      <c r="EX296" s="56"/>
      <c r="EY296" s="56"/>
      <c r="EZ296" s="56"/>
      <c r="FA296" s="56"/>
      <c r="FB296" s="56"/>
      <c r="FC296" s="56"/>
      <c r="FD296" s="56"/>
      <c r="FE296" s="56"/>
      <c r="FR296" s="39">
        <f>DD295-FR295</f>
        <v>0</v>
      </c>
    </row>
    <row r="297" spans="1:167" ht="21" customHeight="1">
      <c r="A297" s="8"/>
      <c r="B297" s="60" t="s">
        <v>140</v>
      </c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9">
        <f>DD300+DD301+DD302+DD303</f>
        <v>375397775.19</v>
      </c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>
        <f>DD297</f>
        <v>375397775.19</v>
      </c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2" t="e">
        <f>EN300+EN301+EN302+EN303</f>
        <v>#REF!</v>
      </c>
      <c r="EO297" s="53"/>
      <c r="EP297" s="53"/>
      <c r="EQ297" s="53"/>
      <c r="ER297" s="53"/>
      <c r="ES297" s="53"/>
      <c r="ET297" s="53"/>
      <c r="EU297" s="53"/>
      <c r="EV297" s="53"/>
      <c r="EW297" s="53"/>
      <c r="EX297" s="53"/>
      <c r="EY297" s="53"/>
      <c r="EZ297" s="53"/>
      <c r="FA297" s="53"/>
      <c r="FB297" s="53"/>
      <c r="FC297" s="53"/>
      <c r="FD297" s="53"/>
      <c r="FE297" s="53"/>
      <c r="FK297" s="7"/>
    </row>
    <row r="298" spans="1:161" ht="33" customHeight="1" hidden="1">
      <c r="A298" s="8"/>
      <c r="B298" s="54" t="s">
        <v>143</v>
      </c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7">
        <v>0</v>
      </c>
      <c r="DE298" s="57"/>
      <c r="DF298" s="57"/>
      <c r="DG298" s="57"/>
      <c r="DH298" s="57"/>
      <c r="DI298" s="57"/>
      <c r="DJ298" s="57"/>
      <c r="DK298" s="57"/>
      <c r="DL298" s="57"/>
      <c r="DM298" s="57"/>
      <c r="DN298" s="57"/>
      <c r="DO298" s="57"/>
      <c r="DP298" s="57"/>
      <c r="DQ298" s="57"/>
      <c r="DR298" s="57"/>
      <c r="DS298" s="57">
        <f>DD298</f>
        <v>0</v>
      </c>
      <c r="DT298" s="57"/>
      <c r="DU298" s="57"/>
      <c r="DV298" s="57"/>
      <c r="DW298" s="57"/>
      <c r="DX298" s="57"/>
      <c r="DY298" s="57"/>
      <c r="DZ298" s="57"/>
      <c r="EA298" s="57"/>
      <c r="EB298" s="57"/>
      <c r="EC298" s="57"/>
      <c r="ED298" s="57"/>
      <c r="EE298" s="57"/>
      <c r="EF298" s="57"/>
      <c r="EG298" s="57"/>
      <c r="EH298" s="57"/>
      <c r="EI298" s="57"/>
      <c r="EJ298" s="57"/>
      <c r="EK298" s="57"/>
      <c r="EL298" s="57"/>
      <c r="EM298" s="57"/>
      <c r="EN298" s="53"/>
      <c r="EO298" s="53"/>
      <c r="EP298" s="53"/>
      <c r="EQ298" s="53"/>
      <c r="ER298" s="53"/>
      <c r="ES298" s="53"/>
      <c r="ET298" s="53"/>
      <c r="EU298" s="53"/>
      <c r="EV298" s="53"/>
      <c r="EW298" s="53"/>
      <c r="EX298" s="53"/>
      <c r="EY298" s="53"/>
      <c r="EZ298" s="53"/>
      <c r="FA298" s="53"/>
      <c r="FB298" s="53"/>
      <c r="FC298" s="53"/>
      <c r="FD298" s="53"/>
      <c r="FE298" s="53"/>
    </row>
    <row r="299" spans="1:161" ht="38.25" customHeight="1" hidden="1">
      <c r="A299" s="8"/>
      <c r="B299" s="54" t="s">
        <v>144</v>
      </c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7">
        <v>0</v>
      </c>
      <c r="DE299" s="57"/>
      <c r="DF299" s="57"/>
      <c r="DG299" s="57"/>
      <c r="DH299" s="57"/>
      <c r="DI299" s="57"/>
      <c r="DJ299" s="57"/>
      <c r="DK299" s="57"/>
      <c r="DL299" s="57"/>
      <c r="DM299" s="57"/>
      <c r="DN299" s="57"/>
      <c r="DO299" s="57"/>
      <c r="DP299" s="57"/>
      <c r="DQ299" s="57"/>
      <c r="DR299" s="57"/>
      <c r="DS299" s="57">
        <f>DD299</f>
        <v>0</v>
      </c>
      <c r="DT299" s="57"/>
      <c r="DU299" s="57"/>
      <c r="DV299" s="57"/>
      <c r="DW299" s="57"/>
      <c r="DX299" s="57"/>
      <c r="DY299" s="57"/>
      <c r="DZ299" s="57"/>
      <c r="EA299" s="57"/>
      <c r="EB299" s="57"/>
      <c r="EC299" s="57"/>
      <c r="ED299" s="57"/>
      <c r="EE299" s="57"/>
      <c r="EF299" s="57"/>
      <c r="EG299" s="57"/>
      <c r="EH299" s="57"/>
      <c r="EI299" s="57"/>
      <c r="EJ299" s="57"/>
      <c r="EK299" s="57"/>
      <c r="EL299" s="57"/>
      <c r="EM299" s="57"/>
      <c r="EN299" s="53"/>
      <c r="EO299" s="53"/>
      <c r="EP299" s="53"/>
      <c r="EQ299" s="53"/>
      <c r="ER299" s="53"/>
      <c r="ES299" s="53"/>
      <c r="ET299" s="53"/>
      <c r="EU299" s="53"/>
      <c r="EV299" s="53"/>
      <c r="EW299" s="53"/>
      <c r="EX299" s="53"/>
      <c r="EY299" s="53"/>
      <c r="EZ299" s="53"/>
      <c r="FA299" s="53"/>
      <c r="FB299" s="53"/>
      <c r="FC299" s="53"/>
      <c r="FD299" s="53"/>
      <c r="FE299" s="53"/>
    </row>
    <row r="300" spans="1:167" ht="30.75" customHeight="1">
      <c r="A300" s="8"/>
      <c r="B300" s="54" t="s">
        <v>71</v>
      </c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5" t="s">
        <v>13</v>
      </c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 t="s">
        <v>14</v>
      </c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 t="s">
        <v>23</v>
      </c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6">
        <v>323</v>
      </c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5" t="s">
        <v>52</v>
      </c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7">
        <v>261160392.96999997</v>
      </c>
      <c r="DE300" s="57"/>
      <c r="DF300" s="57"/>
      <c r="DG300" s="57"/>
      <c r="DH300" s="57"/>
      <c r="DI300" s="57"/>
      <c r="DJ300" s="57"/>
      <c r="DK300" s="57"/>
      <c r="DL300" s="57"/>
      <c r="DM300" s="57"/>
      <c r="DN300" s="57"/>
      <c r="DO300" s="57"/>
      <c r="DP300" s="57"/>
      <c r="DQ300" s="57"/>
      <c r="DR300" s="57"/>
      <c r="DS300" s="57">
        <v>261160392.96999997</v>
      </c>
      <c r="DT300" s="57"/>
      <c r="DU300" s="57"/>
      <c r="DV300" s="57"/>
      <c r="DW300" s="57"/>
      <c r="DX300" s="57"/>
      <c r="DY300" s="57"/>
      <c r="DZ300" s="57"/>
      <c r="EA300" s="57"/>
      <c r="EB300" s="57"/>
      <c r="EC300" s="57"/>
      <c r="ED300" s="57"/>
      <c r="EE300" s="57"/>
      <c r="EF300" s="57"/>
      <c r="EG300" s="57"/>
      <c r="EH300" s="57"/>
      <c r="EI300" s="57"/>
      <c r="EJ300" s="57"/>
      <c r="EK300" s="57"/>
      <c r="EL300" s="57"/>
      <c r="EM300" s="57"/>
      <c r="EN300" s="52" t="e">
        <f>#REF!+#REF!</f>
        <v>#REF!</v>
      </c>
      <c r="EO300" s="53"/>
      <c r="EP300" s="53"/>
      <c r="EQ300" s="53"/>
      <c r="ER300" s="53"/>
      <c r="ES300" s="53"/>
      <c r="ET300" s="53"/>
      <c r="EU300" s="53"/>
      <c r="EV300" s="53"/>
      <c r="EW300" s="53"/>
      <c r="EX300" s="53"/>
      <c r="EY300" s="53"/>
      <c r="EZ300" s="53"/>
      <c r="FA300" s="53"/>
      <c r="FB300" s="53"/>
      <c r="FC300" s="53"/>
      <c r="FD300" s="53"/>
      <c r="FE300" s="53"/>
      <c r="FK300" s="7"/>
    </row>
    <row r="301" spans="1:167" ht="20.25" customHeight="1">
      <c r="A301" s="8"/>
      <c r="B301" s="54" t="s">
        <v>85</v>
      </c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5" t="s">
        <v>13</v>
      </c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 t="s">
        <v>14</v>
      </c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 t="s">
        <v>23</v>
      </c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6">
        <v>323</v>
      </c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5" t="s">
        <v>20</v>
      </c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7">
        <v>33590284.3</v>
      </c>
      <c r="DE301" s="57"/>
      <c r="DF301" s="57"/>
      <c r="DG301" s="57"/>
      <c r="DH301" s="57"/>
      <c r="DI301" s="57"/>
      <c r="DJ301" s="57"/>
      <c r="DK301" s="57"/>
      <c r="DL301" s="57"/>
      <c r="DM301" s="57"/>
      <c r="DN301" s="57"/>
      <c r="DO301" s="57"/>
      <c r="DP301" s="57"/>
      <c r="DQ301" s="57"/>
      <c r="DR301" s="57"/>
      <c r="DS301" s="57">
        <v>33590284.3</v>
      </c>
      <c r="DT301" s="57"/>
      <c r="DU301" s="57"/>
      <c r="DV301" s="57"/>
      <c r="DW301" s="57"/>
      <c r="DX301" s="57"/>
      <c r="DY301" s="57"/>
      <c r="DZ301" s="57"/>
      <c r="EA301" s="57"/>
      <c r="EB301" s="57"/>
      <c r="EC301" s="57"/>
      <c r="ED301" s="57"/>
      <c r="EE301" s="57"/>
      <c r="EF301" s="57"/>
      <c r="EG301" s="57"/>
      <c r="EH301" s="57"/>
      <c r="EI301" s="57"/>
      <c r="EJ301" s="57"/>
      <c r="EK301" s="57"/>
      <c r="EL301" s="57"/>
      <c r="EM301" s="57"/>
      <c r="EN301" s="52" t="e">
        <f>#REF!+#REF!</f>
        <v>#REF!</v>
      </c>
      <c r="EO301" s="53"/>
      <c r="EP301" s="53"/>
      <c r="EQ301" s="53"/>
      <c r="ER301" s="53"/>
      <c r="ES301" s="53"/>
      <c r="ET301" s="53"/>
      <c r="EU301" s="53"/>
      <c r="EV301" s="53"/>
      <c r="EW301" s="53"/>
      <c r="EX301" s="53"/>
      <c r="EY301" s="53"/>
      <c r="EZ301" s="53"/>
      <c r="FA301" s="53"/>
      <c r="FB301" s="53"/>
      <c r="FC301" s="53"/>
      <c r="FD301" s="53"/>
      <c r="FE301" s="53"/>
      <c r="FK301" s="7"/>
    </row>
    <row r="302" spans="1:161" ht="34.5" customHeight="1">
      <c r="A302" s="8"/>
      <c r="B302" s="54" t="s">
        <v>88</v>
      </c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5" t="s">
        <v>13</v>
      </c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 t="s">
        <v>14</v>
      </c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 t="s">
        <v>23</v>
      </c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6">
        <v>323</v>
      </c>
      <c r="CB302" s="56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5" t="s">
        <v>18</v>
      </c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7">
        <v>1662750</v>
      </c>
      <c r="DE302" s="57"/>
      <c r="DF302" s="57"/>
      <c r="DG302" s="57"/>
      <c r="DH302" s="57"/>
      <c r="DI302" s="57"/>
      <c r="DJ302" s="57"/>
      <c r="DK302" s="57"/>
      <c r="DL302" s="57"/>
      <c r="DM302" s="57"/>
      <c r="DN302" s="57"/>
      <c r="DO302" s="57"/>
      <c r="DP302" s="57"/>
      <c r="DQ302" s="57"/>
      <c r="DR302" s="57"/>
      <c r="DS302" s="57">
        <v>1662750</v>
      </c>
      <c r="DT302" s="57"/>
      <c r="DU302" s="57"/>
      <c r="DV302" s="57"/>
      <c r="DW302" s="57"/>
      <c r="DX302" s="57"/>
      <c r="DY302" s="57"/>
      <c r="DZ302" s="57"/>
      <c r="EA302" s="57"/>
      <c r="EB302" s="57"/>
      <c r="EC302" s="57"/>
      <c r="ED302" s="57"/>
      <c r="EE302" s="57"/>
      <c r="EF302" s="57"/>
      <c r="EG302" s="57"/>
      <c r="EH302" s="57"/>
      <c r="EI302" s="57"/>
      <c r="EJ302" s="57"/>
      <c r="EK302" s="57"/>
      <c r="EL302" s="57"/>
      <c r="EM302" s="57"/>
      <c r="EN302" s="52" t="e">
        <f>#REF!+#REF!</f>
        <v>#REF!</v>
      </c>
      <c r="EO302" s="53"/>
      <c r="EP302" s="53"/>
      <c r="EQ302" s="53"/>
      <c r="ER302" s="53"/>
      <c r="ES302" s="53"/>
      <c r="ET302" s="53"/>
      <c r="EU302" s="53"/>
      <c r="EV302" s="53"/>
      <c r="EW302" s="53"/>
      <c r="EX302" s="53"/>
      <c r="EY302" s="53"/>
      <c r="EZ302" s="53"/>
      <c r="FA302" s="53"/>
      <c r="FB302" s="53"/>
      <c r="FC302" s="53"/>
      <c r="FD302" s="53"/>
      <c r="FE302" s="53"/>
    </row>
    <row r="303" spans="1:161" ht="35.25" customHeight="1">
      <c r="A303" s="8"/>
      <c r="B303" s="54" t="s">
        <v>89</v>
      </c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5" t="s">
        <v>13</v>
      </c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 t="s">
        <v>14</v>
      </c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 t="s">
        <v>23</v>
      </c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6">
        <v>323</v>
      </c>
      <c r="CB303" s="56"/>
      <c r="CC303" s="56"/>
      <c r="CD303" s="56"/>
      <c r="CE303" s="56"/>
      <c r="CF303" s="56"/>
      <c r="CG303" s="56"/>
      <c r="CH303" s="56"/>
      <c r="CI303" s="56"/>
      <c r="CJ303" s="56"/>
      <c r="CK303" s="56"/>
      <c r="CL303" s="56"/>
      <c r="CM303" s="56"/>
      <c r="CN303" s="56"/>
      <c r="CO303" s="55" t="s">
        <v>27</v>
      </c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7">
        <v>78984347.92</v>
      </c>
      <c r="DE303" s="57"/>
      <c r="DF303" s="57"/>
      <c r="DG303" s="57"/>
      <c r="DH303" s="57"/>
      <c r="DI303" s="57"/>
      <c r="DJ303" s="57"/>
      <c r="DK303" s="57"/>
      <c r="DL303" s="57"/>
      <c r="DM303" s="57"/>
      <c r="DN303" s="57"/>
      <c r="DO303" s="57"/>
      <c r="DP303" s="57"/>
      <c r="DQ303" s="57"/>
      <c r="DR303" s="57"/>
      <c r="DS303" s="57">
        <v>78984347.92</v>
      </c>
      <c r="DT303" s="57"/>
      <c r="DU303" s="57"/>
      <c r="DV303" s="57"/>
      <c r="DW303" s="57"/>
      <c r="DX303" s="57"/>
      <c r="DY303" s="57"/>
      <c r="DZ303" s="57"/>
      <c r="EA303" s="57"/>
      <c r="EB303" s="57"/>
      <c r="EC303" s="57"/>
      <c r="ED303" s="57"/>
      <c r="EE303" s="57"/>
      <c r="EF303" s="57"/>
      <c r="EG303" s="57"/>
      <c r="EH303" s="57"/>
      <c r="EI303" s="57"/>
      <c r="EJ303" s="57"/>
      <c r="EK303" s="57"/>
      <c r="EL303" s="57"/>
      <c r="EM303" s="57"/>
      <c r="EN303" s="52" t="e">
        <f>#REF!+#REF!</f>
        <v>#REF!</v>
      </c>
      <c r="EO303" s="53"/>
      <c r="EP303" s="53"/>
      <c r="EQ303" s="53"/>
      <c r="ER303" s="53"/>
      <c r="ES303" s="53"/>
      <c r="ET303" s="53"/>
      <c r="EU303" s="53"/>
      <c r="EV303" s="53"/>
      <c r="EW303" s="53"/>
      <c r="EX303" s="53"/>
      <c r="EY303" s="53"/>
      <c r="EZ303" s="53"/>
      <c r="FA303" s="53"/>
      <c r="FB303" s="53"/>
      <c r="FC303" s="53"/>
      <c r="FD303" s="53"/>
      <c r="FE303" s="53"/>
    </row>
    <row r="304" spans="1:161" ht="20.25" customHeight="1">
      <c r="A304" s="8"/>
      <c r="B304" s="60" t="s">
        <v>139</v>
      </c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6"/>
      <c r="CB304" s="56"/>
      <c r="CC304" s="56"/>
      <c r="CD304" s="56"/>
      <c r="CE304" s="56"/>
      <c r="CF304" s="56"/>
      <c r="CG304" s="56"/>
      <c r="CH304" s="56"/>
      <c r="CI304" s="56"/>
      <c r="CJ304" s="56"/>
      <c r="CK304" s="56"/>
      <c r="CL304" s="56"/>
      <c r="CM304" s="56"/>
      <c r="CN304" s="56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9">
        <f>DD307+DD308+DD309+DD310+DD311+DD312+DD313+DD314+DD315</f>
        <v>77981977.91</v>
      </c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>
        <f>DD304</f>
        <v>77981977.91</v>
      </c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  <c r="EN304" s="52" t="e">
        <f>#REF!+#REF!</f>
        <v>#REF!</v>
      </c>
      <c r="EO304" s="53"/>
      <c r="EP304" s="53"/>
      <c r="EQ304" s="53"/>
      <c r="ER304" s="53"/>
      <c r="ES304" s="53"/>
      <c r="ET304" s="53"/>
      <c r="EU304" s="53"/>
      <c r="EV304" s="53"/>
      <c r="EW304" s="53"/>
      <c r="EX304" s="53"/>
      <c r="EY304" s="53"/>
      <c r="EZ304" s="53"/>
      <c r="FA304" s="53"/>
      <c r="FB304" s="53"/>
      <c r="FC304" s="53"/>
      <c r="FD304" s="53"/>
      <c r="FE304" s="53"/>
    </row>
    <row r="305" spans="1:161" ht="36.75" customHeight="1" hidden="1">
      <c r="A305" s="8"/>
      <c r="B305" s="54" t="s">
        <v>145</v>
      </c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6"/>
      <c r="CB305" s="56"/>
      <c r="CC305" s="56"/>
      <c r="CD305" s="56"/>
      <c r="CE305" s="56"/>
      <c r="CF305" s="56"/>
      <c r="CG305" s="56"/>
      <c r="CH305" s="56"/>
      <c r="CI305" s="56"/>
      <c r="CJ305" s="56"/>
      <c r="CK305" s="56"/>
      <c r="CL305" s="56"/>
      <c r="CM305" s="56"/>
      <c r="CN305" s="56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7">
        <v>0</v>
      </c>
      <c r="DE305" s="57"/>
      <c r="DF305" s="57"/>
      <c r="DG305" s="57"/>
      <c r="DH305" s="57"/>
      <c r="DI305" s="57"/>
      <c r="DJ305" s="57"/>
      <c r="DK305" s="57"/>
      <c r="DL305" s="57"/>
      <c r="DM305" s="57"/>
      <c r="DN305" s="57"/>
      <c r="DO305" s="57"/>
      <c r="DP305" s="57"/>
      <c r="DQ305" s="57"/>
      <c r="DR305" s="57"/>
      <c r="DS305" s="57">
        <f>DD305</f>
        <v>0</v>
      </c>
      <c r="DT305" s="57"/>
      <c r="DU305" s="57"/>
      <c r="DV305" s="57"/>
      <c r="DW305" s="57"/>
      <c r="DX305" s="57"/>
      <c r="DY305" s="57"/>
      <c r="DZ305" s="57"/>
      <c r="EA305" s="57"/>
      <c r="EB305" s="57"/>
      <c r="EC305" s="57"/>
      <c r="ED305" s="57"/>
      <c r="EE305" s="57"/>
      <c r="EF305" s="57"/>
      <c r="EG305" s="57"/>
      <c r="EH305" s="57"/>
      <c r="EI305" s="57"/>
      <c r="EJ305" s="57"/>
      <c r="EK305" s="57"/>
      <c r="EL305" s="57"/>
      <c r="EM305" s="57"/>
      <c r="EN305" s="52"/>
      <c r="EO305" s="53"/>
      <c r="EP305" s="53"/>
      <c r="EQ305" s="53"/>
      <c r="ER305" s="53"/>
      <c r="ES305" s="53"/>
      <c r="ET305" s="53"/>
      <c r="EU305" s="53"/>
      <c r="EV305" s="53"/>
      <c r="EW305" s="53"/>
      <c r="EX305" s="53"/>
      <c r="EY305" s="53"/>
      <c r="EZ305" s="53"/>
      <c r="FA305" s="53"/>
      <c r="FB305" s="53"/>
      <c r="FC305" s="53"/>
      <c r="FD305" s="53"/>
      <c r="FE305" s="53"/>
    </row>
    <row r="306" spans="1:161" ht="33" customHeight="1" hidden="1">
      <c r="A306" s="8"/>
      <c r="B306" s="54" t="s">
        <v>144</v>
      </c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6"/>
      <c r="CB306" s="56"/>
      <c r="CC306" s="56"/>
      <c r="CD306" s="56"/>
      <c r="CE306" s="56"/>
      <c r="CF306" s="56"/>
      <c r="CG306" s="56"/>
      <c r="CH306" s="56"/>
      <c r="CI306" s="56"/>
      <c r="CJ306" s="56"/>
      <c r="CK306" s="56"/>
      <c r="CL306" s="56"/>
      <c r="CM306" s="56"/>
      <c r="CN306" s="56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7">
        <v>0</v>
      </c>
      <c r="DE306" s="57"/>
      <c r="DF306" s="57"/>
      <c r="DG306" s="57"/>
      <c r="DH306" s="57"/>
      <c r="DI306" s="57"/>
      <c r="DJ306" s="57"/>
      <c r="DK306" s="57"/>
      <c r="DL306" s="57"/>
      <c r="DM306" s="57"/>
      <c r="DN306" s="57"/>
      <c r="DO306" s="57"/>
      <c r="DP306" s="57"/>
      <c r="DQ306" s="57"/>
      <c r="DR306" s="57"/>
      <c r="DS306" s="57">
        <f>DD306</f>
        <v>0</v>
      </c>
      <c r="DT306" s="57"/>
      <c r="DU306" s="57"/>
      <c r="DV306" s="57"/>
      <c r="DW306" s="57"/>
      <c r="DX306" s="57"/>
      <c r="DY306" s="57"/>
      <c r="DZ306" s="57"/>
      <c r="EA306" s="57"/>
      <c r="EB306" s="57"/>
      <c r="EC306" s="57"/>
      <c r="ED306" s="57"/>
      <c r="EE306" s="57"/>
      <c r="EF306" s="57"/>
      <c r="EG306" s="57"/>
      <c r="EH306" s="57"/>
      <c r="EI306" s="57"/>
      <c r="EJ306" s="57"/>
      <c r="EK306" s="57"/>
      <c r="EL306" s="57"/>
      <c r="EM306" s="57"/>
      <c r="EN306" s="52"/>
      <c r="EO306" s="53"/>
      <c r="EP306" s="53"/>
      <c r="EQ306" s="53"/>
      <c r="ER306" s="53"/>
      <c r="ES306" s="53"/>
      <c r="ET306" s="53"/>
      <c r="EU306" s="53"/>
      <c r="EV306" s="53"/>
      <c r="EW306" s="53"/>
      <c r="EX306" s="53"/>
      <c r="EY306" s="53"/>
      <c r="EZ306" s="53"/>
      <c r="FA306" s="53"/>
      <c r="FB306" s="53"/>
      <c r="FC306" s="53"/>
      <c r="FD306" s="53"/>
      <c r="FE306" s="53"/>
    </row>
    <row r="307" spans="1:167" ht="20.25" customHeight="1">
      <c r="A307" s="8"/>
      <c r="B307" s="54" t="s">
        <v>137</v>
      </c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5" t="s">
        <v>13</v>
      </c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 t="s">
        <v>14</v>
      </c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 t="s">
        <v>23</v>
      </c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6">
        <v>323</v>
      </c>
      <c r="CB307" s="56"/>
      <c r="CC307" s="56"/>
      <c r="CD307" s="56"/>
      <c r="CE307" s="56"/>
      <c r="CF307" s="56"/>
      <c r="CG307" s="56"/>
      <c r="CH307" s="56"/>
      <c r="CI307" s="56"/>
      <c r="CJ307" s="56"/>
      <c r="CK307" s="56"/>
      <c r="CL307" s="56"/>
      <c r="CM307" s="56"/>
      <c r="CN307" s="56"/>
      <c r="CO307" s="55" t="s">
        <v>76</v>
      </c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7">
        <v>1279325</v>
      </c>
      <c r="DE307" s="57"/>
      <c r="DF307" s="57"/>
      <c r="DG307" s="57"/>
      <c r="DH307" s="57"/>
      <c r="DI307" s="57"/>
      <c r="DJ307" s="57"/>
      <c r="DK307" s="57"/>
      <c r="DL307" s="57"/>
      <c r="DM307" s="57"/>
      <c r="DN307" s="57"/>
      <c r="DO307" s="57"/>
      <c r="DP307" s="57"/>
      <c r="DQ307" s="57"/>
      <c r="DR307" s="57"/>
      <c r="DS307" s="57">
        <v>1279325</v>
      </c>
      <c r="DT307" s="57"/>
      <c r="DU307" s="57"/>
      <c r="DV307" s="57"/>
      <c r="DW307" s="57"/>
      <c r="DX307" s="57"/>
      <c r="DY307" s="57"/>
      <c r="DZ307" s="57"/>
      <c r="EA307" s="57"/>
      <c r="EB307" s="57"/>
      <c r="EC307" s="57"/>
      <c r="ED307" s="57"/>
      <c r="EE307" s="57"/>
      <c r="EF307" s="57"/>
      <c r="EG307" s="57"/>
      <c r="EH307" s="57"/>
      <c r="EI307" s="57"/>
      <c r="EJ307" s="57"/>
      <c r="EK307" s="57"/>
      <c r="EL307" s="57"/>
      <c r="EM307" s="57"/>
      <c r="EN307" s="53"/>
      <c r="EO307" s="53"/>
      <c r="EP307" s="53"/>
      <c r="EQ307" s="53"/>
      <c r="ER307" s="53"/>
      <c r="ES307" s="53"/>
      <c r="ET307" s="53"/>
      <c r="EU307" s="53"/>
      <c r="EV307" s="53"/>
      <c r="EW307" s="53"/>
      <c r="EX307" s="53"/>
      <c r="EY307" s="53"/>
      <c r="EZ307" s="53"/>
      <c r="FA307" s="53"/>
      <c r="FB307" s="53"/>
      <c r="FC307" s="53"/>
      <c r="FD307" s="53"/>
      <c r="FE307" s="53"/>
      <c r="FK307" s="7"/>
    </row>
    <row r="308" spans="1:161" ht="20.25" customHeight="1">
      <c r="A308" s="8"/>
      <c r="B308" s="54" t="s">
        <v>138</v>
      </c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5" t="s">
        <v>13</v>
      </c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 t="s">
        <v>14</v>
      </c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 t="s">
        <v>23</v>
      </c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6">
        <v>323</v>
      </c>
      <c r="CB308" s="56"/>
      <c r="CC308" s="56"/>
      <c r="CD308" s="56"/>
      <c r="CE308" s="56"/>
      <c r="CF308" s="56"/>
      <c r="CG308" s="56"/>
      <c r="CH308" s="56"/>
      <c r="CI308" s="56"/>
      <c r="CJ308" s="56"/>
      <c r="CK308" s="56"/>
      <c r="CL308" s="56"/>
      <c r="CM308" s="56"/>
      <c r="CN308" s="56"/>
      <c r="CO308" s="55" t="s">
        <v>79</v>
      </c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7">
        <v>434025</v>
      </c>
      <c r="DE308" s="57"/>
      <c r="DF308" s="57"/>
      <c r="DG308" s="57"/>
      <c r="DH308" s="57"/>
      <c r="DI308" s="57"/>
      <c r="DJ308" s="57"/>
      <c r="DK308" s="57"/>
      <c r="DL308" s="57"/>
      <c r="DM308" s="57"/>
      <c r="DN308" s="57"/>
      <c r="DO308" s="57"/>
      <c r="DP308" s="57"/>
      <c r="DQ308" s="57"/>
      <c r="DR308" s="57"/>
      <c r="DS308" s="57">
        <v>434025</v>
      </c>
      <c r="DT308" s="57"/>
      <c r="DU308" s="57"/>
      <c r="DV308" s="57"/>
      <c r="DW308" s="57"/>
      <c r="DX308" s="57"/>
      <c r="DY308" s="57"/>
      <c r="DZ308" s="57"/>
      <c r="EA308" s="57"/>
      <c r="EB308" s="57"/>
      <c r="EC308" s="57"/>
      <c r="ED308" s="57"/>
      <c r="EE308" s="57"/>
      <c r="EF308" s="57"/>
      <c r="EG308" s="57"/>
      <c r="EH308" s="57"/>
      <c r="EI308" s="57"/>
      <c r="EJ308" s="57"/>
      <c r="EK308" s="57"/>
      <c r="EL308" s="57"/>
      <c r="EM308" s="57"/>
      <c r="EN308" s="53"/>
      <c r="EO308" s="53"/>
      <c r="EP308" s="53"/>
      <c r="EQ308" s="53"/>
      <c r="ER308" s="53"/>
      <c r="ES308" s="53"/>
      <c r="ET308" s="53"/>
      <c r="EU308" s="53"/>
      <c r="EV308" s="53"/>
      <c r="EW308" s="53"/>
      <c r="EX308" s="53"/>
      <c r="EY308" s="53"/>
      <c r="EZ308" s="53"/>
      <c r="FA308" s="53"/>
      <c r="FB308" s="53"/>
      <c r="FC308" s="53"/>
      <c r="FD308" s="53"/>
      <c r="FE308" s="53"/>
    </row>
    <row r="309" spans="1:161" ht="20.25" customHeight="1">
      <c r="A309" s="8"/>
      <c r="B309" s="54" t="s">
        <v>133</v>
      </c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5" t="s">
        <v>13</v>
      </c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 t="s">
        <v>14</v>
      </c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 t="s">
        <v>23</v>
      </c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6">
        <v>323</v>
      </c>
      <c r="CB309" s="56"/>
      <c r="CC309" s="56"/>
      <c r="CD309" s="56"/>
      <c r="CE309" s="56"/>
      <c r="CF309" s="56"/>
      <c r="CG309" s="56"/>
      <c r="CH309" s="56"/>
      <c r="CI309" s="56"/>
      <c r="CJ309" s="56"/>
      <c r="CK309" s="56"/>
      <c r="CL309" s="56"/>
      <c r="CM309" s="56"/>
      <c r="CN309" s="56"/>
      <c r="CO309" s="55" t="s">
        <v>81</v>
      </c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7">
        <v>18534499.4</v>
      </c>
      <c r="DE309" s="57"/>
      <c r="DF309" s="57"/>
      <c r="DG309" s="57"/>
      <c r="DH309" s="57"/>
      <c r="DI309" s="57"/>
      <c r="DJ309" s="57"/>
      <c r="DK309" s="57"/>
      <c r="DL309" s="57"/>
      <c r="DM309" s="57"/>
      <c r="DN309" s="57"/>
      <c r="DO309" s="57"/>
      <c r="DP309" s="57"/>
      <c r="DQ309" s="57"/>
      <c r="DR309" s="57"/>
      <c r="DS309" s="57">
        <v>18534499.4</v>
      </c>
      <c r="DT309" s="57"/>
      <c r="DU309" s="57"/>
      <c r="DV309" s="57"/>
      <c r="DW309" s="57"/>
      <c r="DX309" s="57"/>
      <c r="DY309" s="57"/>
      <c r="DZ309" s="57"/>
      <c r="EA309" s="57"/>
      <c r="EB309" s="57"/>
      <c r="EC309" s="57"/>
      <c r="ED309" s="57"/>
      <c r="EE309" s="57"/>
      <c r="EF309" s="57"/>
      <c r="EG309" s="57"/>
      <c r="EH309" s="57"/>
      <c r="EI309" s="57"/>
      <c r="EJ309" s="57"/>
      <c r="EK309" s="57"/>
      <c r="EL309" s="57"/>
      <c r="EM309" s="57"/>
      <c r="EN309" s="53"/>
      <c r="EO309" s="53"/>
      <c r="EP309" s="53"/>
      <c r="EQ309" s="53"/>
      <c r="ER309" s="53"/>
      <c r="ES309" s="53"/>
      <c r="ET309" s="53"/>
      <c r="EU309" s="53"/>
      <c r="EV309" s="53"/>
      <c r="EW309" s="53"/>
      <c r="EX309" s="53"/>
      <c r="EY309" s="53"/>
      <c r="EZ309" s="53"/>
      <c r="FA309" s="53"/>
      <c r="FB309" s="53"/>
      <c r="FC309" s="53"/>
      <c r="FD309" s="53"/>
      <c r="FE309" s="53"/>
    </row>
    <row r="310" spans="1:161" ht="29.25" customHeight="1">
      <c r="A310" s="8"/>
      <c r="B310" s="54" t="s">
        <v>134</v>
      </c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5" t="s">
        <v>13</v>
      </c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 t="s">
        <v>14</v>
      </c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 t="s">
        <v>23</v>
      </c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6">
        <v>323</v>
      </c>
      <c r="CB310" s="56"/>
      <c r="CC310" s="56"/>
      <c r="CD310" s="56"/>
      <c r="CE310" s="56"/>
      <c r="CF310" s="56"/>
      <c r="CG310" s="56"/>
      <c r="CH310" s="56"/>
      <c r="CI310" s="56"/>
      <c r="CJ310" s="56"/>
      <c r="CK310" s="56"/>
      <c r="CL310" s="56"/>
      <c r="CM310" s="56"/>
      <c r="CN310" s="56"/>
      <c r="CO310" s="55" t="s">
        <v>83</v>
      </c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7">
        <v>52400</v>
      </c>
      <c r="DE310" s="57"/>
      <c r="DF310" s="57"/>
      <c r="DG310" s="57"/>
      <c r="DH310" s="57"/>
      <c r="DI310" s="57"/>
      <c r="DJ310" s="57"/>
      <c r="DK310" s="57"/>
      <c r="DL310" s="57"/>
      <c r="DM310" s="57"/>
      <c r="DN310" s="57"/>
      <c r="DO310" s="57"/>
      <c r="DP310" s="57"/>
      <c r="DQ310" s="57"/>
      <c r="DR310" s="57"/>
      <c r="DS310" s="57">
        <v>52400</v>
      </c>
      <c r="DT310" s="57"/>
      <c r="DU310" s="57"/>
      <c r="DV310" s="57"/>
      <c r="DW310" s="57"/>
      <c r="DX310" s="57"/>
      <c r="DY310" s="57"/>
      <c r="DZ310" s="57"/>
      <c r="EA310" s="57"/>
      <c r="EB310" s="57"/>
      <c r="EC310" s="57"/>
      <c r="ED310" s="57"/>
      <c r="EE310" s="57"/>
      <c r="EF310" s="57"/>
      <c r="EG310" s="57"/>
      <c r="EH310" s="57"/>
      <c r="EI310" s="57"/>
      <c r="EJ310" s="57"/>
      <c r="EK310" s="57"/>
      <c r="EL310" s="57"/>
      <c r="EM310" s="57"/>
      <c r="EN310" s="53"/>
      <c r="EO310" s="53"/>
      <c r="EP310" s="53"/>
      <c r="EQ310" s="53"/>
      <c r="ER310" s="53"/>
      <c r="ES310" s="53"/>
      <c r="ET310" s="53"/>
      <c r="EU310" s="53"/>
      <c r="EV310" s="53"/>
      <c r="EW310" s="53"/>
      <c r="EX310" s="53"/>
      <c r="EY310" s="53"/>
      <c r="EZ310" s="53"/>
      <c r="FA310" s="53"/>
      <c r="FB310" s="53"/>
      <c r="FC310" s="53"/>
      <c r="FD310" s="53"/>
      <c r="FE310" s="53"/>
    </row>
    <row r="311" spans="1:167" ht="35.25" customHeight="1">
      <c r="A311" s="8"/>
      <c r="B311" s="54" t="s">
        <v>135</v>
      </c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5" t="s">
        <v>13</v>
      </c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 t="s">
        <v>14</v>
      </c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 t="s">
        <v>23</v>
      </c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6">
        <v>323</v>
      </c>
      <c r="CB311" s="56"/>
      <c r="CC311" s="56"/>
      <c r="CD311" s="56"/>
      <c r="CE311" s="56"/>
      <c r="CF311" s="56"/>
      <c r="CG311" s="56"/>
      <c r="CH311" s="56"/>
      <c r="CI311" s="56"/>
      <c r="CJ311" s="56"/>
      <c r="CK311" s="56"/>
      <c r="CL311" s="56"/>
      <c r="CM311" s="56"/>
      <c r="CN311" s="56"/>
      <c r="CO311" s="55" t="s">
        <v>17</v>
      </c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7">
        <v>8714455.42</v>
      </c>
      <c r="DE311" s="57"/>
      <c r="DF311" s="57"/>
      <c r="DG311" s="57"/>
      <c r="DH311" s="57"/>
      <c r="DI311" s="57"/>
      <c r="DJ311" s="57"/>
      <c r="DK311" s="57"/>
      <c r="DL311" s="57"/>
      <c r="DM311" s="57"/>
      <c r="DN311" s="57"/>
      <c r="DO311" s="57"/>
      <c r="DP311" s="57"/>
      <c r="DQ311" s="57"/>
      <c r="DR311" s="57"/>
      <c r="DS311" s="57">
        <v>8714455.42</v>
      </c>
      <c r="DT311" s="57"/>
      <c r="DU311" s="57"/>
      <c r="DV311" s="57"/>
      <c r="DW311" s="57"/>
      <c r="DX311" s="57"/>
      <c r="DY311" s="57"/>
      <c r="DZ311" s="57"/>
      <c r="EA311" s="57"/>
      <c r="EB311" s="57"/>
      <c r="EC311" s="57"/>
      <c r="ED311" s="57"/>
      <c r="EE311" s="57"/>
      <c r="EF311" s="57"/>
      <c r="EG311" s="57"/>
      <c r="EH311" s="57"/>
      <c r="EI311" s="57"/>
      <c r="EJ311" s="57"/>
      <c r="EK311" s="57"/>
      <c r="EL311" s="57"/>
      <c r="EM311" s="57"/>
      <c r="EN311" s="53"/>
      <c r="EO311" s="53"/>
      <c r="EP311" s="53"/>
      <c r="EQ311" s="53"/>
      <c r="ER311" s="53"/>
      <c r="ES311" s="53"/>
      <c r="ET311" s="53"/>
      <c r="EU311" s="53"/>
      <c r="EV311" s="53"/>
      <c r="EW311" s="53"/>
      <c r="EX311" s="53"/>
      <c r="EY311" s="53"/>
      <c r="EZ311" s="53"/>
      <c r="FA311" s="53"/>
      <c r="FB311" s="53"/>
      <c r="FC311" s="53"/>
      <c r="FD311" s="53"/>
      <c r="FE311" s="53"/>
      <c r="FK311" s="7"/>
    </row>
    <row r="312" spans="1:167" ht="20.25" customHeight="1">
      <c r="A312" s="8"/>
      <c r="B312" s="54" t="s">
        <v>85</v>
      </c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5" t="s">
        <v>13</v>
      </c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 t="s">
        <v>14</v>
      </c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 t="s">
        <v>23</v>
      </c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6">
        <v>323</v>
      </c>
      <c r="CB312" s="56"/>
      <c r="CC312" s="56"/>
      <c r="CD312" s="56"/>
      <c r="CE312" s="56"/>
      <c r="CF312" s="56"/>
      <c r="CG312" s="56"/>
      <c r="CH312" s="56"/>
      <c r="CI312" s="56"/>
      <c r="CJ312" s="56"/>
      <c r="CK312" s="56"/>
      <c r="CL312" s="56"/>
      <c r="CM312" s="56"/>
      <c r="CN312" s="56"/>
      <c r="CO312" s="55" t="s">
        <v>20</v>
      </c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7">
        <v>16139627.510000002</v>
      </c>
      <c r="DE312" s="57"/>
      <c r="DF312" s="57"/>
      <c r="DG312" s="57"/>
      <c r="DH312" s="57"/>
      <c r="DI312" s="57"/>
      <c r="DJ312" s="57"/>
      <c r="DK312" s="57"/>
      <c r="DL312" s="57"/>
      <c r="DM312" s="57"/>
      <c r="DN312" s="57"/>
      <c r="DO312" s="57"/>
      <c r="DP312" s="57"/>
      <c r="DQ312" s="57"/>
      <c r="DR312" s="57"/>
      <c r="DS312" s="57">
        <v>16139627.510000002</v>
      </c>
      <c r="DT312" s="57"/>
      <c r="DU312" s="57"/>
      <c r="DV312" s="57"/>
      <c r="DW312" s="57"/>
      <c r="DX312" s="57"/>
      <c r="DY312" s="57"/>
      <c r="DZ312" s="57"/>
      <c r="EA312" s="57"/>
      <c r="EB312" s="57"/>
      <c r="EC312" s="57"/>
      <c r="ED312" s="57"/>
      <c r="EE312" s="57"/>
      <c r="EF312" s="57"/>
      <c r="EG312" s="57"/>
      <c r="EH312" s="57"/>
      <c r="EI312" s="57"/>
      <c r="EJ312" s="57"/>
      <c r="EK312" s="57"/>
      <c r="EL312" s="57"/>
      <c r="EM312" s="57"/>
      <c r="EN312" s="52" t="e">
        <f>#REF!+#REF!</f>
        <v>#REF!</v>
      </c>
      <c r="EO312" s="53"/>
      <c r="EP312" s="53"/>
      <c r="EQ312" s="53"/>
      <c r="ER312" s="53"/>
      <c r="ES312" s="53"/>
      <c r="ET312" s="53"/>
      <c r="EU312" s="53"/>
      <c r="EV312" s="53"/>
      <c r="EW312" s="53"/>
      <c r="EX312" s="53"/>
      <c r="EY312" s="53"/>
      <c r="EZ312" s="53"/>
      <c r="FA312" s="53"/>
      <c r="FB312" s="53"/>
      <c r="FC312" s="53"/>
      <c r="FD312" s="53"/>
      <c r="FE312" s="53"/>
      <c r="FK312" s="7"/>
    </row>
    <row r="313" spans="1:161" ht="34.5" customHeight="1">
      <c r="A313" s="8"/>
      <c r="B313" s="54" t="s">
        <v>136</v>
      </c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5" t="s">
        <v>13</v>
      </c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 t="s">
        <v>14</v>
      </c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 t="s">
        <v>23</v>
      </c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6">
        <v>323</v>
      </c>
      <c r="CB313" s="56"/>
      <c r="CC313" s="56"/>
      <c r="CD313" s="56"/>
      <c r="CE313" s="56"/>
      <c r="CF313" s="56"/>
      <c r="CG313" s="56"/>
      <c r="CH313" s="56"/>
      <c r="CI313" s="56"/>
      <c r="CJ313" s="56"/>
      <c r="CK313" s="56"/>
      <c r="CL313" s="56"/>
      <c r="CM313" s="56"/>
      <c r="CN313" s="56"/>
      <c r="CO313" s="55" t="s">
        <v>67</v>
      </c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7">
        <v>14537554.31</v>
      </c>
      <c r="DE313" s="57"/>
      <c r="DF313" s="57"/>
      <c r="DG313" s="57"/>
      <c r="DH313" s="57"/>
      <c r="DI313" s="57"/>
      <c r="DJ313" s="57"/>
      <c r="DK313" s="57"/>
      <c r="DL313" s="57"/>
      <c r="DM313" s="57"/>
      <c r="DN313" s="57"/>
      <c r="DO313" s="57"/>
      <c r="DP313" s="57"/>
      <c r="DQ313" s="57"/>
      <c r="DR313" s="57"/>
      <c r="DS313" s="57">
        <v>14537554.31</v>
      </c>
      <c r="DT313" s="57"/>
      <c r="DU313" s="57"/>
      <c r="DV313" s="57"/>
      <c r="DW313" s="57"/>
      <c r="DX313" s="57"/>
      <c r="DY313" s="57"/>
      <c r="DZ313" s="57"/>
      <c r="EA313" s="57"/>
      <c r="EB313" s="57"/>
      <c r="EC313" s="57"/>
      <c r="ED313" s="57"/>
      <c r="EE313" s="57"/>
      <c r="EF313" s="57"/>
      <c r="EG313" s="57"/>
      <c r="EH313" s="57"/>
      <c r="EI313" s="57"/>
      <c r="EJ313" s="57"/>
      <c r="EK313" s="57"/>
      <c r="EL313" s="57"/>
      <c r="EM313" s="57"/>
      <c r="EN313" s="53"/>
      <c r="EO313" s="53"/>
      <c r="EP313" s="53"/>
      <c r="EQ313" s="53"/>
      <c r="ER313" s="53"/>
      <c r="ES313" s="53"/>
      <c r="ET313" s="53"/>
      <c r="EU313" s="53"/>
      <c r="EV313" s="53"/>
      <c r="EW313" s="53"/>
      <c r="EX313" s="53"/>
      <c r="EY313" s="53"/>
      <c r="EZ313" s="53"/>
      <c r="FA313" s="53"/>
      <c r="FB313" s="53"/>
      <c r="FC313" s="53"/>
      <c r="FD313" s="53"/>
      <c r="FE313" s="53"/>
    </row>
    <row r="314" spans="1:161" ht="35.25" customHeight="1">
      <c r="A314" s="8"/>
      <c r="B314" s="54" t="s">
        <v>88</v>
      </c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5" t="s">
        <v>13</v>
      </c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 t="s">
        <v>14</v>
      </c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 t="s">
        <v>23</v>
      </c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6">
        <v>323</v>
      </c>
      <c r="CB314" s="56"/>
      <c r="CC314" s="56"/>
      <c r="CD314" s="56"/>
      <c r="CE314" s="56"/>
      <c r="CF314" s="56"/>
      <c r="CG314" s="56"/>
      <c r="CH314" s="56"/>
      <c r="CI314" s="56"/>
      <c r="CJ314" s="56"/>
      <c r="CK314" s="56"/>
      <c r="CL314" s="56"/>
      <c r="CM314" s="56"/>
      <c r="CN314" s="56"/>
      <c r="CO314" s="55" t="s">
        <v>18</v>
      </c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7">
        <v>8815325</v>
      </c>
      <c r="DE314" s="57"/>
      <c r="DF314" s="57"/>
      <c r="DG314" s="57"/>
      <c r="DH314" s="57"/>
      <c r="DI314" s="57"/>
      <c r="DJ314" s="57"/>
      <c r="DK314" s="57"/>
      <c r="DL314" s="57"/>
      <c r="DM314" s="57"/>
      <c r="DN314" s="57"/>
      <c r="DO314" s="57"/>
      <c r="DP314" s="57"/>
      <c r="DQ314" s="57"/>
      <c r="DR314" s="57"/>
      <c r="DS314" s="57">
        <v>8815325</v>
      </c>
      <c r="DT314" s="57"/>
      <c r="DU314" s="57"/>
      <c r="DV314" s="57"/>
      <c r="DW314" s="57"/>
      <c r="DX314" s="57"/>
      <c r="DY314" s="57"/>
      <c r="DZ314" s="57"/>
      <c r="EA314" s="57"/>
      <c r="EB314" s="57"/>
      <c r="EC314" s="57"/>
      <c r="ED314" s="57"/>
      <c r="EE314" s="57"/>
      <c r="EF314" s="57"/>
      <c r="EG314" s="57"/>
      <c r="EH314" s="57"/>
      <c r="EI314" s="57"/>
      <c r="EJ314" s="57"/>
      <c r="EK314" s="57"/>
      <c r="EL314" s="57"/>
      <c r="EM314" s="57"/>
      <c r="EN314" s="56"/>
      <c r="EO314" s="56"/>
      <c r="EP314" s="56"/>
      <c r="EQ314" s="56"/>
      <c r="ER314" s="56"/>
      <c r="ES314" s="56"/>
      <c r="ET314" s="56"/>
      <c r="EU314" s="56"/>
      <c r="EV314" s="56"/>
      <c r="EW314" s="56"/>
      <c r="EX314" s="56"/>
      <c r="EY314" s="56"/>
      <c r="EZ314" s="56"/>
      <c r="FA314" s="56"/>
      <c r="FB314" s="56"/>
      <c r="FC314" s="56"/>
      <c r="FD314" s="56"/>
      <c r="FE314" s="56"/>
    </row>
    <row r="315" spans="1:161" ht="35.25" customHeight="1">
      <c r="A315" s="8"/>
      <c r="B315" s="54" t="s">
        <v>89</v>
      </c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5" t="s">
        <v>13</v>
      </c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 t="s">
        <v>14</v>
      </c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 t="s">
        <v>23</v>
      </c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6">
        <v>323</v>
      </c>
      <c r="CB315" s="56"/>
      <c r="CC315" s="56"/>
      <c r="CD315" s="56"/>
      <c r="CE315" s="56"/>
      <c r="CF315" s="56"/>
      <c r="CG315" s="56"/>
      <c r="CH315" s="56"/>
      <c r="CI315" s="56"/>
      <c r="CJ315" s="56"/>
      <c r="CK315" s="56"/>
      <c r="CL315" s="56"/>
      <c r="CM315" s="56"/>
      <c r="CN315" s="56"/>
      <c r="CO315" s="55" t="s">
        <v>27</v>
      </c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7">
        <v>9474766.27</v>
      </c>
      <c r="DE315" s="57"/>
      <c r="DF315" s="57"/>
      <c r="DG315" s="57"/>
      <c r="DH315" s="57"/>
      <c r="DI315" s="57"/>
      <c r="DJ315" s="57"/>
      <c r="DK315" s="57"/>
      <c r="DL315" s="57"/>
      <c r="DM315" s="57"/>
      <c r="DN315" s="57"/>
      <c r="DO315" s="57"/>
      <c r="DP315" s="57"/>
      <c r="DQ315" s="57"/>
      <c r="DR315" s="57"/>
      <c r="DS315" s="57">
        <v>9474766.27</v>
      </c>
      <c r="DT315" s="57"/>
      <c r="DU315" s="57"/>
      <c r="DV315" s="57"/>
      <c r="DW315" s="57"/>
      <c r="DX315" s="57"/>
      <c r="DY315" s="57"/>
      <c r="DZ315" s="57"/>
      <c r="EA315" s="57"/>
      <c r="EB315" s="57"/>
      <c r="EC315" s="57"/>
      <c r="ED315" s="57"/>
      <c r="EE315" s="57"/>
      <c r="EF315" s="57"/>
      <c r="EG315" s="57"/>
      <c r="EH315" s="57"/>
      <c r="EI315" s="57"/>
      <c r="EJ315" s="57"/>
      <c r="EK315" s="57"/>
      <c r="EL315" s="57"/>
      <c r="EM315" s="57"/>
      <c r="EN315" s="57"/>
      <c r="EO315" s="56"/>
      <c r="EP315" s="56"/>
      <c r="EQ315" s="56"/>
      <c r="ER315" s="56"/>
      <c r="ES315" s="56"/>
      <c r="ET315" s="56"/>
      <c r="EU315" s="56"/>
      <c r="EV315" s="56"/>
      <c r="EW315" s="56"/>
      <c r="EX315" s="56"/>
      <c r="EY315" s="56"/>
      <c r="EZ315" s="56"/>
      <c r="FA315" s="56"/>
      <c r="FB315" s="56"/>
      <c r="FC315" s="56"/>
      <c r="FD315" s="56"/>
      <c r="FE315" s="56"/>
    </row>
    <row r="316" spans="1:161" ht="36.75" customHeight="1">
      <c r="A316" s="8"/>
      <c r="B316" s="54" t="s">
        <v>93</v>
      </c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6"/>
      <c r="CB316" s="56"/>
      <c r="CC316" s="56"/>
      <c r="CD316" s="56"/>
      <c r="CE316" s="56"/>
      <c r="CF316" s="56"/>
      <c r="CG316" s="56"/>
      <c r="CH316" s="56"/>
      <c r="CI316" s="56"/>
      <c r="CJ316" s="56"/>
      <c r="CK316" s="56"/>
      <c r="CL316" s="56"/>
      <c r="CM316" s="56"/>
      <c r="CN316" s="56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7">
        <v>0</v>
      </c>
      <c r="DE316" s="57"/>
      <c r="DF316" s="57"/>
      <c r="DG316" s="57"/>
      <c r="DH316" s="57"/>
      <c r="DI316" s="57"/>
      <c r="DJ316" s="57"/>
      <c r="DK316" s="57"/>
      <c r="DL316" s="57"/>
      <c r="DM316" s="57"/>
      <c r="DN316" s="57"/>
      <c r="DO316" s="57"/>
      <c r="DP316" s="57"/>
      <c r="DQ316" s="57"/>
      <c r="DR316" s="57"/>
      <c r="DS316" s="57">
        <f>DD316</f>
        <v>0</v>
      </c>
      <c r="DT316" s="57"/>
      <c r="DU316" s="57"/>
      <c r="DV316" s="57"/>
      <c r="DW316" s="57"/>
      <c r="DX316" s="57"/>
      <c r="DY316" s="57"/>
      <c r="DZ316" s="57"/>
      <c r="EA316" s="57"/>
      <c r="EB316" s="57"/>
      <c r="EC316" s="57"/>
      <c r="ED316" s="57"/>
      <c r="EE316" s="57"/>
      <c r="EF316" s="57"/>
      <c r="EG316" s="57"/>
      <c r="EH316" s="57"/>
      <c r="EI316" s="57"/>
      <c r="EJ316" s="57"/>
      <c r="EK316" s="57"/>
      <c r="EL316" s="57"/>
      <c r="EM316" s="57"/>
      <c r="EN316" s="57"/>
      <c r="EO316" s="56"/>
      <c r="EP316" s="56"/>
      <c r="EQ316" s="56"/>
      <c r="ER316" s="56"/>
      <c r="ES316" s="56"/>
      <c r="ET316" s="56"/>
      <c r="EU316" s="56"/>
      <c r="EV316" s="56"/>
      <c r="EW316" s="56"/>
      <c r="EX316" s="56"/>
      <c r="EY316" s="56"/>
      <c r="EZ316" s="56"/>
      <c r="FA316" s="56"/>
      <c r="FB316" s="56"/>
      <c r="FC316" s="56"/>
      <c r="FD316" s="56"/>
      <c r="FE316" s="56"/>
    </row>
    <row r="317" spans="1:161" ht="25.5" customHeight="1">
      <c r="A317" s="8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9"/>
      <c r="AL317" s="25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7"/>
      <c r="AY317" s="25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7"/>
      <c r="BM317" s="25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7"/>
      <c r="CA317" s="28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30"/>
      <c r="CO317" s="25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7"/>
      <c r="DD317" s="28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30"/>
      <c r="DS317" s="28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30"/>
      <c r="EN317" s="28"/>
      <c r="EO317" s="29"/>
      <c r="EP317" s="29"/>
      <c r="EQ317" s="29"/>
      <c r="ER317" s="29"/>
      <c r="ES317" s="29"/>
      <c r="ET317" s="29"/>
      <c r="EU317" s="29"/>
      <c r="EV317" s="29"/>
      <c r="EW317" s="29"/>
      <c r="EX317" s="29"/>
      <c r="EY317" s="29"/>
      <c r="EZ317" s="29"/>
      <c r="FA317" s="29"/>
      <c r="FB317" s="29"/>
      <c r="FC317" s="29"/>
      <c r="FD317" s="29"/>
      <c r="FE317" s="30"/>
    </row>
    <row r="318" spans="1:161" ht="137.25" customHeight="1" hidden="1">
      <c r="A318" s="8"/>
      <c r="B318" s="60" t="s">
        <v>101</v>
      </c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6"/>
      <c r="CB318" s="56"/>
      <c r="CC318" s="56"/>
      <c r="CD318" s="56"/>
      <c r="CE318" s="56"/>
      <c r="CF318" s="56"/>
      <c r="CG318" s="56"/>
      <c r="CH318" s="56"/>
      <c r="CI318" s="56"/>
      <c r="CJ318" s="56"/>
      <c r="CK318" s="56"/>
      <c r="CL318" s="56"/>
      <c r="CM318" s="56"/>
      <c r="CN318" s="56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9">
        <f>DD320+DD321</f>
        <v>0</v>
      </c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>
        <f>DD318</f>
        <v>0</v>
      </c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  <c r="EM318" s="59"/>
      <c r="EN318" s="56"/>
      <c r="EO318" s="56"/>
      <c r="EP318" s="56"/>
      <c r="EQ318" s="56"/>
      <c r="ER318" s="56"/>
      <c r="ES318" s="56"/>
      <c r="ET318" s="56"/>
      <c r="EU318" s="56"/>
      <c r="EV318" s="56"/>
      <c r="EW318" s="56"/>
      <c r="EX318" s="56"/>
      <c r="EY318" s="56"/>
      <c r="EZ318" s="56"/>
      <c r="FA318" s="56"/>
      <c r="FB318" s="56"/>
      <c r="FC318" s="56"/>
      <c r="FD318" s="56"/>
      <c r="FE318" s="56"/>
    </row>
    <row r="319" spans="1:161" ht="20.25" customHeight="1" hidden="1">
      <c r="A319" s="8"/>
      <c r="B319" s="47" t="s">
        <v>1</v>
      </c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6"/>
      <c r="CB319" s="56"/>
      <c r="CC319" s="56"/>
      <c r="CD319" s="56"/>
      <c r="CE319" s="56"/>
      <c r="CF319" s="56"/>
      <c r="CG319" s="56"/>
      <c r="CH319" s="56"/>
      <c r="CI319" s="56"/>
      <c r="CJ319" s="56"/>
      <c r="CK319" s="56"/>
      <c r="CL319" s="56"/>
      <c r="CM319" s="56"/>
      <c r="CN319" s="56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6"/>
      <c r="DE319" s="56"/>
      <c r="DF319" s="56"/>
      <c r="DG319" s="56"/>
      <c r="DH319" s="56"/>
      <c r="DI319" s="56"/>
      <c r="DJ319" s="56"/>
      <c r="DK319" s="56"/>
      <c r="DL319" s="56"/>
      <c r="DM319" s="56"/>
      <c r="DN319" s="56"/>
      <c r="DO319" s="56"/>
      <c r="DP319" s="56"/>
      <c r="DQ319" s="56"/>
      <c r="DR319" s="56"/>
      <c r="DS319" s="56"/>
      <c r="DT319" s="56"/>
      <c r="DU319" s="56"/>
      <c r="DV319" s="56"/>
      <c r="DW319" s="56"/>
      <c r="DX319" s="56"/>
      <c r="DY319" s="56"/>
      <c r="DZ319" s="56"/>
      <c r="EA319" s="56"/>
      <c r="EB319" s="56"/>
      <c r="EC319" s="56"/>
      <c r="ED319" s="56"/>
      <c r="EE319" s="56"/>
      <c r="EF319" s="56"/>
      <c r="EG319" s="56"/>
      <c r="EH319" s="56"/>
      <c r="EI319" s="56"/>
      <c r="EJ319" s="56"/>
      <c r="EK319" s="56"/>
      <c r="EL319" s="56"/>
      <c r="EM319" s="56"/>
      <c r="EN319" s="56"/>
      <c r="EO319" s="56"/>
      <c r="EP319" s="56"/>
      <c r="EQ319" s="56"/>
      <c r="ER319" s="56"/>
      <c r="ES319" s="56"/>
      <c r="ET319" s="56"/>
      <c r="EU319" s="56"/>
      <c r="EV319" s="56"/>
      <c r="EW319" s="56"/>
      <c r="EX319" s="56"/>
      <c r="EY319" s="56"/>
      <c r="EZ319" s="56"/>
      <c r="FA319" s="56"/>
      <c r="FB319" s="56"/>
      <c r="FC319" s="56"/>
      <c r="FD319" s="56"/>
      <c r="FE319" s="56"/>
    </row>
    <row r="320" spans="1:161" ht="31.5" customHeight="1" hidden="1">
      <c r="A320" s="8"/>
      <c r="B320" s="54" t="s">
        <v>71</v>
      </c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5" t="s">
        <v>13</v>
      </c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 t="s">
        <v>14</v>
      </c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 t="s">
        <v>63</v>
      </c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6">
        <v>323</v>
      </c>
      <c r="CB320" s="56"/>
      <c r="CC320" s="56"/>
      <c r="CD320" s="56"/>
      <c r="CE320" s="56"/>
      <c r="CF320" s="56"/>
      <c r="CG320" s="56"/>
      <c r="CH320" s="56"/>
      <c r="CI320" s="56"/>
      <c r="CJ320" s="56"/>
      <c r="CK320" s="56"/>
      <c r="CL320" s="56"/>
      <c r="CM320" s="56"/>
      <c r="CN320" s="56"/>
      <c r="CO320" s="55" t="s">
        <v>52</v>
      </c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7">
        <v>0</v>
      </c>
      <c r="DE320" s="57"/>
      <c r="DF320" s="57"/>
      <c r="DG320" s="57"/>
      <c r="DH320" s="57"/>
      <c r="DI320" s="57"/>
      <c r="DJ320" s="57"/>
      <c r="DK320" s="57"/>
      <c r="DL320" s="57"/>
      <c r="DM320" s="57"/>
      <c r="DN320" s="57"/>
      <c r="DO320" s="57"/>
      <c r="DP320" s="57"/>
      <c r="DQ320" s="57"/>
      <c r="DR320" s="57"/>
      <c r="DS320" s="57">
        <f>DD320</f>
        <v>0</v>
      </c>
      <c r="DT320" s="57"/>
      <c r="DU320" s="57"/>
      <c r="DV320" s="57"/>
      <c r="DW320" s="57"/>
      <c r="DX320" s="57"/>
      <c r="DY320" s="57"/>
      <c r="DZ320" s="57"/>
      <c r="EA320" s="57"/>
      <c r="EB320" s="57"/>
      <c r="EC320" s="57"/>
      <c r="ED320" s="57"/>
      <c r="EE320" s="57"/>
      <c r="EF320" s="57"/>
      <c r="EG320" s="57"/>
      <c r="EH320" s="57"/>
      <c r="EI320" s="57"/>
      <c r="EJ320" s="57"/>
      <c r="EK320" s="57"/>
      <c r="EL320" s="57"/>
      <c r="EM320" s="57"/>
      <c r="EN320" s="56"/>
      <c r="EO320" s="56"/>
      <c r="EP320" s="56"/>
      <c r="EQ320" s="56"/>
      <c r="ER320" s="56"/>
      <c r="ES320" s="56"/>
      <c r="ET320" s="56"/>
      <c r="EU320" s="56"/>
      <c r="EV320" s="56"/>
      <c r="EW320" s="56"/>
      <c r="EX320" s="56"/>
      <c r="EY320" s="56"/>
      <c r="EZ320" s="56"/>
      <c r="FA320" s="56"/>
      <c r="FB320" s="56"/>
      <c r="FC320" s="56"/>
      <c r="FD320" s="56"/>
      <c r="FE320" s="56"/>
    </row>
    <row r="321" spans="1:161" ht="30.75" customHeight="1" hidden="1">
      <c r="A321" s="8"/>
      <c r="B321" s="54" t="s">
        <v>89</v>
      </c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5" t="s">
        <v>13</v>
      </c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 t="s">
        <v>14</v>
      </c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 t="s">
        <v>63</v>
      </c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6">
        <v>323</v>
      </c>
      <c r="CB321" s="56"/>
      <c r="CC321" s="56"/>
      <c r="CD321" s="56"/>
      <c r="CE321" s="56"/>
      <c r="CF321" s="56"/>
      <c r="CG321" s="56"/>
      <c r="CH321" s="56"/>
      <c r="CI321" s="56"/>
      <c r="CJ321" s="56"/>
      <c r="CK321" s="56"/>
      <c r="CL321" s="56"/>
      <c r="CM321" s="56"/>
      <c r="CN321" s="56"/>
      <c r="CO321" s="55" t="s">
        <v>27</v>
      </c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7">
        <v>0</v>
      </c>
      <c r="DE321" s="57"/>
      <c r="DF321" s="57"/>
      <c r="DG321" s="57"/>
      <c r="DH321" s="57"/>
      <c r="DI321" s="57"/>
      <c r="DJ321" s="57"/>
      <c r="DK321" s="57"/>
      <c r="DL321" s="57"/>
      <c r="DM321" s="57"/>
      <c r="DN321" s="57"/>
      <c r="DO321" s="57"/>
      <c r="DP321" s="57"/>
      <c r="DQ321" s="57"/>
      <c r="DR321" s="57"/>
      <c r="DS321" s="57">
        <f>DD321</f>
        <v>0</v>
      </c>
      <c r="DT321" s="57"/>
      <c r="DU321" s="57"/>
      <c r="DV321" s="57"/>
      <c r="DW321" s="57"/>
      <c r="DX321" s="57"/>
      <c r="DY321" s="57"/>
      <c r="DZ321" s="57"/>
      <c r="EA321" s="57"/>
      <c r="EB321" s="57"/>
      <c r="EC321" s="57"/>
      <c r="ED321" s="57"/>
      <c r="EE321" s="57"/>
      <c r="EF321" s="57"/>
      <c r="EG321" s="57"/>
      <c r="EH321" s="57"/>
      <c r="EI321" s="57"/>
      <c r="EJ321" s="57"/>
      <c r="EK321" s="57"/>
      <c r="EL321" s="57"/>
      <c r="EM321" s="57"/>
      <c r="EN321" s="56"/>
      <c r="EO321" s="56"/>
      <c r="EP321" s="56"/>
      <c r="EQ321" s="56"/>
      <c r="ER321" s="56"/>
      <c r="ES321" s="56"/>
      <c r="ET321" s="56"/>
      <c r="EU321" s="56"/>
      <c r="EV321" s="56"/>
      <c r="EW321" s="56"/>
      <c r="EX321" s="56"/>
      <c r="EY321" s="56"/>
      <c r="EZ321" s="56"/>
      <c r="FA321" s="56"/>
      <c r="FB321" s="56"/>
      <c r="FC321" s="56"/>
      <c r="FD321" s="56"/>
      <c r="FE321" s="56"/>
    </row>
    <row r="322" spans="1:161" ht="30.75" customHeight="1" hidden="1">
      <c r="A322" s="8"/>
      <c r="B322" s="54" t="s">
        <v>93</v>
      </c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6"/>
      <c r="CB322" s="56"/>
      <c r="CC322" s="56"/>
      <c r="CD322" s="56"/>
      <c r="CE322" s="56"/>
      <c r="CF322" s="56"/>
      <c r="CG322" s="56"/>
      <c r="CH322" s="56"/>
      <c r="CI322" s="56"/>
      <c r="CJ322" s="56"/>
      <c r="CK322" s="56"/>
      <c r="CL322" s="56"/>
      <c r="CM322" s="56"/>
      <c r="CN322" s="56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6"/>
      <c r="DE322" s="56"/>
      <c r="DF322" s="56"/>
      <c r="DG322" s="56"/>
      <c r="DH322" s="56"/>
      <c r="DI322" s="56"/>
      <c r="DJ322" s="56"/>
      <c r="DK322" s="56"/>
      <c r="DL322" s="56"/>
      <c r="DM322" s="56"/>
      <c r="DN322" s="56"/>
      <c r="DO322" s="56"/>
      <c r="DP322" s="56"/>
      <c r="DQ322" s="56"/>
      <c r="DR322" s="56"/>
      <c r="DS322" s="56"/>
      <c r="DT322" s="56"/>
      <c r="DU322" s="56"/>
      <c r="DV322" s="56"/>
      <c r="DW322" s="56"/>
      <c r="DX322" s="56"/>
      <c r="DY322" s="56"/>
      <c r="DZ322" s="56"/>
      <c r="EA322" s="56"/>
      <c r="EB322" s="56"/>
      <c r="EC322" s="56"/>
      <c r="ED322" s="56"/>
      <c r="EE322" s="56"/>
      <c r="EF322" s="56"/>
      <c r="EG322" s="56"/>
      <c r="EH322" s="56"/>
      <c r="EI322" s="56"/>
      <c r="EJ322" s="56"/>
      <c r="EK322" s="56"/>
      <c r="EL322" s="56"/>
      <c r="EM322" s="56"/>
      <c r="EN322" s="56"/>
      <c r="EO322" s="56"/>
      <c r="EP322" s="56"/>
      <c r="EQ322" s="56"/>
      <c r="ER322" s="56"/>
      <c r="ES322" s="56"/>
      <c r="ET322" s="56"/>
      <c r="EU322" s="56"/>
      <c r="EV322" s="56"/>
      <c r="EW322" s="56"/>
      <c r="EX322" s="56"/>
      <c r="EY322" s="56"/>
      <c r="EZ322" s="56"/>
      <c r="FA322" s="56"/>
      <c r="FB322" s="56"/>
      <c r="FC322" s="56"/>
      <c r="FD322" s="56"/>
      <c r="FE322" s="56"/>
    </row>
    <row r="323" spans="1:161" ht="26.25" customHeight="1" hidden="1">
      <c r="A323" s="8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9"/>
      <c r="AL323" s="25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7"/>
      <c r="AY323" s="25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7"/>
      <c r="BM323" s="25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7"/>
      <c r="CA323" s="28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30"/>
      <c r="CO323" s="25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7"/>
      <c r="DD323" s="28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30"/>
      <c r="DS323" s="28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  <c r="EK323" s="29"/>
      <c r="EL323" s="29"/>
      <c r="EM323" s="30"/>
      <c r="EN323" s="28"/>
      <c r="EO323" s="29"/>
      <c r="EP323" s="29"/>
      <c r="EQ323" s="29"/>
      <c r="ER323" s="29"/>
      <c r="ES323" s="29"/>
      <c r="ET323" s="29"/>
      <c r="EU323" s="29"/>
      <c r="EV323" s="29"/>
      <c r="EW323" s="29"/>
      <c r="EX323" s="29"/>
      <c r="EY323" s="29"/>
      <c r="EZ323" s="29"/>
      <c r="FA323" s="29"/>
      <c r="FB323" s="29"/>
      <c r="FC323" s="29"/>
      <c r="FD323" s="29"/>
      <c r="FE323" s="30"/>
    </row>
    <row r="324" spans="1:161" ht="154.5" customHeight="1" hidden="1">
      <c r="A324" s="8"/>
      <c r="B324" s="60" t="s">
        <v>102</v>
      </c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6"/>
      <c r="CB324" s="56"/>
      <c r="CC324" s="56"/>
      <c r="CD324" s="56"/>
      <c r="CE324" s="56"/>
      <c r="CF324" s="56"/>
      <c r="CG324" s="56"/>
      <c r="CH324" s="56"/>
      <c r="CI324" s="56"/>
      <c r="CJ324" s="56"/>
      <c r="CK324" s="56"/>
      <c r="CL324" s="56"/>
      <c r="CM324" s="56"/>
      <c r="CN324" s="56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9">
        <f>DD326+DD327+DD328+DD329+DD330+DD331+DD332</f>
        <v>0</v>
      </c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>
        <f>DD324</f>
        <v>0</v>
      </c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  <c r="EN324" s="56"/>
      <c r="EO324" s="56"/>
      <c r="EP324" s="56"/>
      <c r="EQ324" s="56"/>
      <c r="ER324" s="56"/>
      <c r="ES324" s="56"/>
      <c r="ET324" s="56"/>
      <c r="EU324" s="56"/>
      <c r="EV324" s="56"/>
      <c r="EW324" s="56"/>
      <c r="EX324" s="56"/>
      <c r="EY324" s="56"/>
      <c r="EZ324" s="56"/>
      <c r="FA324" s="56"/>
      <c r="FB324" s="56"/>
      <c r="FC324" s="56"/>
      <c r="FD324" s="56"/>
      <c r="FE324" s="56"/>
    </row>
    <row r="325" spans="1:161" ht="24.75" customHeight="1" hidden="1">
      <c r="A325" s="8"/>
      <c r="B325" s="47" t="s">
        <v>1</v>
      </c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6"/>
      <c r="CB325" s="56"/>
      <c r="CC325" s="56"/>
      <c r="CD325" s="56"/>
      <c r="CE325" s="56"/>
      <c r="CF325" s="56"/>
      <c r="CG325" s="56"/>
      <c r="CH325" s="56"/>
      <c r="CI325" s="56"/>
      <c r="CJ325" s="56"/>
      <c r="CK325" s="56"/>
      <c r="CL325" s="56"/>
      <c r="CM325" s="56"/>
      <c r="CN325" s="56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7"/>
      <c r="DE325" s="57"/>
      <c r="DF325" s="57"/>
      <c r="DG325" s="57"/>
      <c r="DH325" s="57"/>
      <c r="DI325" s="57"/>
      <c r="DJ325" s="57"/>
      <c r="DK325" s="57"/>
      <c r="DL325" s="57"/>
      <c r="DM325" s="57"/>
      <c r="DN325" s="57"/>
      <c r="DO325" s="57"/>
      <c r="DP325" s="57"/>
      <c r="DQ325" s="57"/>
      <c r="DR325" s="57"/>
      <c r="DS325" s="56"/>
      <c r="DT325" s="56"/>
      <c r="DU325" s="56"/>
      <c r="DV325" s="56"/>
      <c r="DW325" s="56"/>
      <c r="DX325" s="56"/>
      <c r="DY325" s="56"/>
      <c r="DZ325" s="56"/>
      <c r="EA325" s="56"/>
      <c r="EB325" s="56"/>
      <c r="EC325" s="56"/>
      <c r="ED325" s="56"/>
      <c r="EE325" s="56"/>
      <c r="EF325" s="56"/>
      <c r="EG325" s="56"/>
      <c r="EH325" s="56"/>
      <c r="EI325" s="56"/>
      <c r="EJ325" s="56"/>
      <c r="EK325" s="56"/>
      <c r="EL325" s="56"/>
      <c r="EM325" s="56"/>
      <c r="EN325" s="56"/>
      <c r="EO325" s="56"/>
      <c r="EP325" s="56"/>
      <c r="EQ325" s="56"/>
      <c r="ER325" s="56"/>
      <c r="ES325" s="56"/>
      <c r="ET325" s="56"/>
      <c r="EU325" s="56"/>
      <c r="EV325" s="56"/>
      <c r="EW325" s="56"/>
      <c r="EX325" s="56"/>
      <c r="EY325" s="56"/>
      <c r="EZ325" s="56"/>
      <c r="FA325" s="56"/>
      <c r="FB325" s="56"/>
      <c r="FC325" s="56"/>
      <c r="FD325" s="56"/>
      <c r="FE325" s="56"/>
    </row>
    <row r="326" spans="1:161" ht="21.75" customHeight="1" hidden="1">
      <c r="A326" s="8"/>
      <c r="B326" s="54" t="s">
        <v>75</v>
      </c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5" t="s">
        <v>13</v>
      </c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 t="s">
        <v>14</v>
      </c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 t="s">
        <v>65</v>
      </c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6">
        <v>612</v>
      </c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5" t="s">
        <v>76</v>
      </c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7">
        <v>0</v>
      </c>
      <c r="DE326" s="57"/>
      <c r="DF326" s="57"/>
      <c r="DG326" s="57"/>
      <c r="DH326" s="57"/>
      <c r="DI326" s="57"/>
      <c r="DJ326" s="57"/>
      <c r="DK326" s="57"/>
      <c r="DL326" s="57"/>
      <c r="DM326" s="57"/>
      <c r="DN326" s="57"/>
      <c r="DO326" s="57"/>
      <c r="DP326" s="57"/>
      <c r="DQ326" s="57"/>
      <c r="DR326" s="57"/>
      <c r="DS326" s="57">
        <f aca="true" t="shared" si="12" ref="DS326:DS332">DD326</f>
        <v>0</v>
      </c>
      <c r="DT326" s="57"/>
      <c r="DU326" s="57"/>
      <c r="DV326" s="57"/>
      <c r="DW326" s="57"/>
      <c r="DX326" s="57"/>
      <c r="DY326" s="57"/>
      <c r="DZ326" s="57"/>
      <c r="EA326" s="57"/>
      <c r="EB326" s="57"/>
      <c r="EC326" s="57"/>
      <c r="ED326" s="57"/>
      <c r="EE326" s="57"/>
      <c r="EF326" s="57"/>
      <c r="EG326" s="57"/>
      <c r="EH326" s="57"/>
      <c r="EI326" s="57"/>
      <c r="EJ326" s="57"/>
      <c r="EK326" s="57"/>
      <c r="EL326" s="57"/>
      <c r="EM326" s="57"/>
      <c r="EN326" s="56"/>
      <c r="EO326" s="56"/>
      <c r="EP326" s="56"/>
      <c r="EQ326" s="56"/>
      <c r="ER326" s="56"/>
      <c r="ES326" s="56"/>
      <c r="ET326" s="56"/>
      <c r="EU326" s="56"/>
      <c r="EV326" s="56"/>
      <c r="EW326" s="56"/>
      <c r="EX326" s="56"/>
      <c r="EY326" s="56"/>
      <c r="EZ326" s="56"/>
      <c r="FA326" s="56"/>
      <c r="FB326" s="56"/>
      <c r="FC326" s="56"/>
      <c r="FD326" s="56"/>
      <c r="FE326" s="56"/>
    </row>
    <row r="327" spans="1:161" ht="12.75" customHeight="1" hidden="1">
      <c r="A327" s="8"/>
      <c r="B327" s="54" t="s">
        <v>78</v>
      </c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5" t="s">
        <v>13</v>
      </c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 t="s">
        <v>14</v>
      </c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 t="s">
        <v>65</v>
      </c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6">
        <v>612</v>
      </c>
      <c r="CB327" s="56"/>
      <c r="CC327" s="56"/>
      <c r="CD327" s="56"/>
      <c r="CE327" s="56"/>
      <c r="CF327" s="56"/>
      <c r="CG327" s="56"/>
      <c r="CH327" s="56"/>
      <c r="CI327" s="56"/>
      <c r="CJ327" s="56"/>
      <c r="CK327" s="56"/>
      <c r="CL327" s="56"/>
      <c r="CM327" s="56"/>
      <c r="CN327" s="56"/>
      <c r="CO327" s="55" t="s">
        <v>79</v>
      </c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7">
        <v>0</v>
      </c>
      <c r="DE327" s="57"/>
      <c r="DF327" s="57"/>
      <c r="DG327" s="57"/>
      <c r="DH327" s="57"/>
      <c r="DI327" s="57"/>
      <c r="DJ327" s="57"/>
      <c r="DK327" s="57"/>
      <c r="DL327" s="57"/>
      <c r="DM327" s="57"/>
      <c r="DN327" s="57"/>
      <c r="DO327" s="57"/>
      <c r="DP327" s="57"/>
      <c r="DQ327" s="57"/>
      <c r="DR327" s="57"/>
      <c r="DS327" s="57">
        <f t="shared" si="12"/>
        <v>0</v>
      </c>
      <c r="DT327" s="57"/>
      <c r="DU327" s="57"/>
      <c r="DV327" s="57"/>
      <c r="DW327" s="57"/>
      <c r="DX327" s="57"/>
      <c r="DY327" s="57"/>
      <c r="DZ327" s="57"/>
      <c r="EA327" s="57"/>
      <c r="EB327" s="57"/>
      <c r="EC327" s="57"/>
      <c r="ED327" s="57"/>
      <c r="EE327" s="57"/>
      <c r="EF327" s="57"/>
      <c r="EG327" s="57"/>
      <c r="EH327" s="57"/>
      <c r="EI327" s="57"/>
      <c r="EJ327" s="57"/>
      <c r="EK327" s="57"/>
      <c r="EL327" s="57"/>
      <c r="EM327" s="57"/>
      <c r="EN327" s="56"/>
      <c r="EO327" s="56"/>
      <c r="EP327" s="56"/>
      <c r="EQ327" s="56"/>
      <c r="ER327" s="56"/>
      <c r="ES327" s="56"/>
      <c r="ET327" s="56"/>
      <c r="EU327" s="56"/>
      <c r="EV327" s="56"/>
      <c r="EW327" s="56"/>
      <c r="EX327" s="56"/>
      <c r="EY327" s="56"/>
      <c r="EZ327" s="56"/>
      <c r="FA327" s="56"/>
      <c r="FB327" s="56"/>
      <c r="FC327" s="56"/>
      <c r="FD327" s="56"/>
      <c r="FE327" s="56"/>
    </row>
    <row r="328" spans="1:161" ht="31.5" customHeight="1" hidden="1">
      <c r="A328" s="8"/>
      <c r="B328" s="54" t="s">
        <v>82</v>
      </c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5" t="s">
        <v>13</v>
      </c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 t="s">
        <v>14</v>
      </c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 t="s">
        <v>65</v>
      </c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6">
        <v>612</v>
      </c>
      <c r="CB328" s="56"/>
      <c r="CC328" s="56"/>
      <c r="CD328" s="56"/>
      <c r="CE328" s="56"/>
      <c r="CF328" s="56"/>
      <c r="CG328" s="56"/>
      <c r="CH328" s="56"/>
      <c r="CI328" s="56"/>
      <c r="CJ328" s="56"/>
      <c r="CK328" s="56"/>
      <c r="CL328" s="56"/>
      <c r="CM328" s="56"/>
      <c r="CN328" s="56"/>
      <c r="CO328" s="55" t="s">
        <v>83</v>
      </c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7">
        <v>0</v>
      </c>
      <c r="DE328" s="57"/>
      <c r="DF328" s="57"/>
      <c r="DG328" s="57"/>
      <c r="DH328" s="57"/>
      <c r="DI328" s="57"/>
      <c r="DJ328" s="57"/>
      <c r="DK328" s="57"/>
      <c r="DL328" s="57"/>
      <c r="DM328" s="57"/>
      <c r="DN328" s="57"/>
      <c r="DO328" s="57"/>
      <c r="DP328" s="57"/>
      <c r="DQ328" s="57"/>
      <c r="DR328" s="57"/>
      <c r="DS328" s="57">
        <f t="shared" si="12"/>
        <v>0</v>
      </c>
      <c r="DT328" s="57"/>
      <c r="DU328" s="57"/>
      <c r="DV328" s="57"/>
      <c r="DW328" s="57"/>
      <c r="DX328" s="57"/>
      <c r="DY328" s="57"/>
      <c r="DZ328" s="57"/>
      <c r="EA328" s="57"/>
      <c r="EB328" s="57"/>
      <c r="EC328" s="57"/>
      <c r="ED328" s="57"/>
      <c r="EE328" s="57"/>
      <c r="EF328" s="57"/>
      <c r="EG328" s="57"/>
      <c r="EH328" s="57"/>
      <c r="EI328" s="57"/>
      <c r="EJ328" s="57"/>
      <c r="EK328" s="57"/>
      <c r="EL328" s="57"/>
      <c r="EM328" s="57"/>
      <c r="EN328" s="56"/>
      <c r="EO328" s="56"/>
      <c r="EP328" s="56"/>
      <c r="EQ328" s="56"/>
      <c r="ER328" s="56"/>
      <c r="ES328" s="56"/>
      <c r="ET328" s="56"/>
      <c r="EU328" s="56"/>
      <c r="EV328" s="56"/>
      <c r="EW328" s="56"/>
      <c r="EX328" s="56"/>
      <c r="EY328" s="56"/>
      <c r="EZ328" s="56"/>
      <c r="FA328" s="56"/>
      <c r="FB328" s="56"/>
      <c r="FC328" s="56"/>
      <c r="FD328" s="56"/>
      <c r="FE328" s="56"/>
    </row>
    <row r="329" spans="1:161" ht="28.5" customHeight="1" hidden="1">
      <c r="A329" s="8"/>
      <c r="B329" s="54" t="s">
        <v>84</v>
      </c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5" t="s">
        <v>13</v>
      </c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 t="s">
        <v>14</v>
      </c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 t="s">
        <v>65</v>
      </c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6">
        <v>612</v>
      </c>
      <c r="CB329" s="56"/>
      <c r="CC329" s="56"/>
      <c r="CD329" s="56"/>
      <c r="CE329" s="56"/>
      <c r="CF329" s="56"/>
      <c r="CG329" s="56"/>
      <c r="CH329" s="56"/>
      <c r="CI329" s="56"/>
      <c r="CJ329" s="56"/>
      <c r="CK329" s="56"/>
      <c r="CL329" s="56"/>
      <c r="CM329" s="56"/>
      <c r="CN329" s="56"/>
      <c r="CO329" s="55" t="s">
        <v>17</v>
      </c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7">
        <v>0</v>
      </c>
      <c r="DE329" s="57"/>
      <c r="DF329" s="57"/>
      <c r="DG329" s="57"/>
      <c r="DH329" s="57"/>
      <c r="DI329" s="57"/>
      <c r="DJ329" s="57"/>
      <c r="DK329" s="57"/>
      <c r="DL329" s="57"/>
      <c r="DM329" s="57"/>
      <c r="DN329" s="57"/>
      <c r="DO329" s="57"/>
      <c r="DP329" s="57"/>
      <c r="DQ329" s="57"/>
      <c r="DR329" s="57"/>
      <c r="DS329" s="57">
        <f t="shared" si="12"/>
        <v>0</v>
      </c>
      <c r="DT329" s="57"/>
      <c r="DU329" s="57"/>
      <c r="DV329" s="57"/>
      <c r="DW329" s="57"/>
      <c r="DX329" s="57"/>
      <c r="DY329" s="57"/>
      <c r="DZ329" s="57"/>
      <c r="EA329" s="57"/>
      <c r="EB329" s="57"/>
      <c r="EC329" s="57"/>
      <c r="ED329" s="57"/>
      <c r="EE329" s="57"/>
      <c r="EF329" s="57"/>
      <c r="EG329" s="57"/>
      <c r="EH329" s="57"/>
      <c r="EI329" s="57"/>
      <c r="EJ329" s="57"/>
      <c r="EK329" s="57"/>
      <c r="EL329" s="57"/>
      <c r="EM329" s="57"/>
      <c r="EN329" s="56"/>
      <c r="EO329" s="56"/>
      <c r="EP329" s="56"/>
      <c r="EQ329" s="56"/>
      <c r="ER329" s="56"/>
      <c r="ES329" s="56"/>
      <c r="ET329" s="56"/>
      <c r="EU329" s="56"/>
      <c r="EV329" s="56"/>
      <c r="EW329" s="56"/>
      <c r="EX329" s="56"/>
      <c r="EY329" s="56"/>
      <c r="EZ329" s="56"/>
      <c r="FA329" s="56"/>
      <c r="FB329" s="56"/>
      <c r="FC329" s="56"/>
      <c r="FD329" s="56"/>
      <c r="FE329" s="56"/>
    </row>
    <row r="330" spans="1:161" ht="21" customHeight="1" hidden="1">
      <c r="A330" s="8"/>
      <c r="B330" s="54" t="s">
        <v>85</v>
      </c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5" t="s">
        <v>13</v>
      </c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 t="s">
        <v>14</v>
      </c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 t="s">
        <v>65</v>
      </c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6">
        <v>612</v>
      </c>
      <c r="CB330" s="56"/>
      <c r="CC330" s="56"/>
      <c r="CD330" s="56"/>
      <c r="CE330" s="56"/>
      <c r="CF330" s="56"/>
      <c r="CG330" s="56"/>
      <c r="CH330" s="56"/>
      <c r="CI330" s="56"/>
      <c r="CJ330" s="56"/>
      <c r="CK330" s="56"/>
      <c r="CL330" s="56"/>
      <c r="CM330" s="56"/>
      <c r="CN330" s="56"/>
      <c r="CO330" s="55" t="s">
        <v>20</v>
      </c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7">
        <v>0</v>
      </c>
      <c r="DE330" s="57"/>
      <c r="DF330" s="57"/>
      <c r="DG330" s="57"/>
      <c r="DH330" s="57"/>
      <c r="DI330" s="57"/>
      <c r="DJ330" s="57"/>
      <c r="DK330" s="57"/>
      <c r="DL330" s="57"/>
      <c r="DM330" s="57"/>
      <c r="DN330" s="57"/>
      <c r="DO330" s="57"/>
      <c r="DP330" s="57"/>
      <c r="DQ330" s="57"/>
      <c r="DR330" s="57"/>
      <c r="DS330" s="57">
        <f t="shared" si="12"/>
        <v>0</v>
      </c>
      <c r="DT330" s="57"/>
      <c r="DU330" s="57"/>
      <c r="DV330" s="57"/>
      <c r="DW330" s="57"/>
      <c r="DX330" s="57"/>
      <c r="DY330" s="57"/>
      <c r="DZ330" s="57"/>
      <c r="EA330" s="57"/>
      <c r="EB330" s="57"/>
      <c r="EC330" s="57"/>
      <c r="ED330" s="57"/>
      <c r="EE330" s="57"/>
      <c r="EF330" s="57"/>
      <c r="EG330" s="57"/>
      <c r="EH330" s="57"/>
      <c r="EI330" s="57"/>
      <c r="EJ330" s="57"/>
      <c r="EK330" s="57"/>
      <c r="EL330" s="57"/>
      <c r="EM330" s="57"/>
      <c r="EN330" s="56"/>
      <c r="EO330" s="56"/>
      <c r="EP330" s="56"/>
      <c r="EQ330" s="56"/>
      <c r="ER330" s="56"/>
      <c r="ES330" s="56"/>
      <c r="ET330" s="56"/>
      <c r="EU330" s="56"/>
      <c r="EV330" s="56"/>
      <c r="EW330" s="56"/>
      <c r="EX330" s="56"/>
      <c r="EY330" s="56"/>
      <c r="EZ330" s="56"/>
      <c r="FA330" s="56"/>
      <c r="FB330" s="56"/>
      <c r="FC330" s="56"/>
      <c r="FD330" s="56"/>
      <c r="FE330" s="56"/>
    </row>
    <row r="331" spans="1:161" ht="18" customHeight="1" hidden="1">
      <c r="A331" s="8"/>
      <c r="B331" s="54" t="s">
        <v>87</v>
      </c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5" t="s">
        <v>13</v>
      </c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 t="s">
        <v>14</v>
      </c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 t="s">
        <v>65</v>
      </c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6">
        <v>612</v>
      </c>
      <c r="CB331" s="56"/>
      <c r="CC331" s="56"/>
      <c r="CD331" s="56"/>
      <c r="CE331" s="56"/>
      <c r="CF331" s="56"/>
      <c r="CG331" s="56"/>
      <c r="CH331" s="56"/>
      <c r="CI331" s="56"/>
      <c r="CJ331" s="56"/>
      <c r="CK331" s="56"/>
      <c r="CL331" s="56"/>
      <c r="CM331" s="56"/>
      <c r="CN331" s="56"/>
      <c r="CO331" s="55" t="s">
        <v>67</v>
      </c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7">
        <v>0</v>
      </c>
      <c r="DE331" s="57"/>
      <c r="DF331" s="57"/>
      <c r="DG331" s="57"/>
      <c r="DH331" s="57"/>
      <c r="DI331" s="57"/>
      <c r="DJ331" s="57"/>
      <c r="DK331" s="57"/>
      <c r="DL331" s="57"/>
      <c r="DM331" s="57"/>
      <c r="DN331" s="57"/>
      <c r="DO331" s="57"/>
      <c r="DP331" s="57"/>
      <c r="DQ331" s="57"/>
      <c r="DR331" s="57"/>
      <c r="DS331" s="57">
        <f t="shared" si="12"/>
        <v>0</v>
      </c>
      <c r="DT331" s="57"/>
      <c r="DU331" s="57"/>
      <c r="DV331" s="57"/>
      <c r="DW331" s="57"/>
      <c r="DX331" s="57"/>
      <c r="DY331" s="57"/>
      <c r="DZ331" s="57"/>
      <c r="EA331" s="57"/>
      <c r="EB331" s="57"/>
      <c r="EC331" s="57"/>
      <c r="ED331" s="57"/>
      <c r="EE331" s="57"/>
      <c r="EF331" s="57"/>
      <c r="EG331" s="57"/>
      <c r="EH331" s="57"/>
      <c r="EI331" s="57"/>
      <c r="EJ331" s="57"/>
      <c r="EK331" s="57"/>
      <c r="EL331" s="57"/>
      <c r="EM331" s="57"/>
      <c r="EN331" s="56"/>
      <c r="EO331" s="56"/>
      <c r="EP331" s="56"/>
      <c r="EQ331" s="56"/>
      <c r="ER331" s="56"/>
      <c r="ES331" s="56"/>
      <c r="ET331" s="56"/>
      <c r="EU331" s="56"/>
      <c r="EV331" s="56"/>
      <c r="EW331" s="56"/>
      <c r="EX331" s="56"/>
      <c r="EY331" s="56"/>
      <c r="EZ331" s="56"/>
      <c r="FA331" s="56"/>
      <c r="FB331" s="56"/>
      <c r="FC331" s="56"/>
      <c r="FD331" s="56"/>
      <c r="FE331" s="56"/>
    </row>
    <row r="332" spans="1:161" ht="29.25" customHeight="1" hidden="1">
      <c r="A332" s="8"/>
      <c r="B332" s="54" t="s">
        <v>89</v>
      </c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5" t="s">
        <v>13</v>
      </c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 t="s">
        <v>14</v>
      </c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 t="s">
        <v>65</v>
      </c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6">
        <v>612</v>
      </c>
      <c r="CB332" s="56"/>
      <c r="CC332" s="56"/>
      <c r="CD332" s="56"/>
      <c r="CE332" s="56"/>
      <c r="CF332" s="56"/>
      <c r="CG332" s="56"/>
      <c r="CH332" s="56"/>
      <c r="CI332" s="56"/>
      <c r="CJ332" s="56"/>
      <c r="CK332" s="56"/>
      <c r="CL332" s="56"/>
      <c r="CM332" s="56"/>
      <c r="CN332" s="56"/>
      <c r="CO332" s="55" t="s">
        <v>27</v>
      </c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7">
        <v>0</v>
      </c>
      <c r="DE332" s="57"/>
      <c r="DF332" s="57"/>
      <c r="DG332" s="57"/>
      <c r="DH332" s="57"/>
      <c r="DI332" s="57"/>
      <c r="DJ332" s="57"/>
      <c r="DK332" s="57"/>
      <c r="DL332" s="57"/>
      <c r="DM332" s="57"/>
      <c r="DN332" s="57"/>
      <c r="DO332" s="57"/>
      <c r="DP332" s="57"/>
      <c r="DQ332" s="57"/>
      <c r="DR332" s="57"/>
      <c r="DS332" s="57">
        <f t="shared" si="12"/>
        <v>0</v>
      </c>
      <c r="DT332" s="57"/>
      <c r="DU332" s="57"/>
      <c r="DV332" s="57"/>
      <c r="DW332" s="57"/>
      <c r="DX332" s="57"/>
      <c r="DY332" s="57"/>
      <c r="DZ332" s="57"/>
      <c r="EA332" s="57"/>
      <c r="EB332" s="57"/>
      <c r="EC332" s="57"/>
      <c r="ED332" s="57"/>
      <c r="EE332" s="57"/>
      <c r="EF332" s="57"/>
      <c r="EG332" s="57"/>
      <c r="EH332" s="57"/>
      <c r="EI332" s="57"/>
      <c r="EJ332" s="57"/>
      <c r="EK332" s="57"/>
      <c r="EL332" s="57"/>
      <c r="EM332" s="57"/>
      <c r="EN332" s="56"/>
      <c r="EO332" s="56"/>
      <c r="EP332" s="56"/>
      <c r="EQ332" s="56"/>
      <c r="ER332" s="56"/>
      <c r="ES332" s="56"/>
      <c r="ET332" s="56"/>
      <c r="EU332" s="56"/>
      <c r="EV332" s="56"/>
      <c r="EW332" s="56"/>
      <c r="EX332" s="56"/>
      <c r="EY332" s="56"/>
      <c r="EZ332" s="56"/>
      <c r="FA332" s="56"/>
      <c r="FB332" s="56"/>
      <c r="FC332" s="56"/>
      <c r="FD332" s="56"/>
      <c r="FE332" s="56"/>
    </row>
    <row r="333" spans="1:161" ht="29.25" customHeight="1" hidden="1">
      <c r="A333" s="8"/>
      <c r="B333" s="54" t="s">
        <v>93</v>
      </c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6"/>
      <c r="CB333" s="56"/>
      <c r="CC333" s="56"/>
      <c r="CD333" s="56"/>
      <c r="CE333" s="56"/>
      <c r="CF333" s="56"/>
      <c r="CG333" s="56"/>
      <c r="CH333" s="56"/>
      <c r="CI333" s="56"/>
      <c r="CJ333" s="56"/>
      <c r="CK333" s="56"/>
      <c r="CL333" s="56"/>
      <c r="CM333" s="56"/>
      <c r="CN333" s="56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6"/>
      <c r="DE333" s="56"/>
      <c r="DF333" s="56"/>
      <c r="DG333" s="56"/>
      <c r="DH333" s="56"/>
      <c r="DI333" s="56"/>
      <c r="DJ333" s="56"/>
      <c r="DK333" s="56"/>
      <c r="DL333" s="56"/>
      <c r="DM333" s="56"/>
      <c r="DN333" s="56"/>
      <c r="DO333" s="56"/>
      <c r="DP333" s="56"/>
      <c r="DQ333" s="56"/>
      <c r="DR333" s="56"/>
      <c r="DS333" s="56"/>
      <c r="DT333" s="56"/>
      <c r="DU333" s="56"/>
      <c r="DV333" s="56"/>
      <c r="DW333" s="56"/>
      <c r="DX333" s="56"/>
      <c r="DY333" s="56"/>
      <c r="DZ333" s="56"/>
      <c r="EA333" s="56"/>
      <c r="EB333" s="56"/>
      <c r="EC333" s="56"/>
      <c r="ED333" s="56"/>
      <c r="EE333" s="56"/>
      <c r="EF333" s="56"/>
      <c r="EG333" s="56"/>
      <c r="EH333" s="56"/>
      <c r="EI333" s="56"/>
      <c r="EJ333" s="56"/>
      <c r="EK333" s="56"/>
      <c r="EL333" s="56"/>
      <c r="EM333" s="56"/>
      <c r="EN333" s="56"/>
      <c r="EO333" s="56"/>
      <c r="EP333" s="56"/>
      <c r="EQ333" s="56"/>
      <c r="ER333" s="56"/>
      <c r="ES333" s="56"/>
      <c r="ET333" s="56"/>
      <c r="EU333" s="56"/>
      <c r="EV333" s="56"/>
      <c r="EW333" s="56"/>
      <c r="EX333" s="56"/>
      <c r="EY333" s="56"/>
      <c r="EZ333" s="56"/>
      <c r="FA333" s="56"/>
      <c r="FB333" s="56"/>
      <c r="FC333" s="56"/>
      <c r="FD333" s="56"/>
      <c r="FE333" s="56"/>
    </row>
    <row r="334" spans="1:161" ht="29.25" customHeight="1" hidden="1">
      <c r="A334" s="8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9"/>
      <c r="AL334" s="25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7"/>
      <c r="AY334" s="25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7"/>
      <c r="BM334" s="25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7"/>
      <c r="CA334" s="28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30"/>
      <c r="CO334" s="25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7"/>
      <c r="DD334" s="28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30"/>
      <c r="DS334" s="28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29"/>
      <c r="EH334" s="29"/>
      <c r="EI334" s="29"/>
      <c r="EJ334" s="29"/>
      <c r="EK334" s="29"/>
      <c r="EL334" s="29"/>
      <c r="EM334" s="30"/>
      <c r="EN334" s="28"/>
      <c r="EO334" s="29"/>
      <c r="EP334" s="29"/>
      <c r="EQ334" s="29"/>
      <c r="ER334" s="29"/>
      <c r="ES334" s="29"/>
      <c r="ET334" s="29"/>
      <c r="EU334" s="29"/>
      <c r="EV334" s="29"/>
      <c r="EW334" s="29"/>
      <c r="EX334" s="29"/>
      <c r="EY334" s="29"/>
      <c r="EZ334" s="29"/>
      <c r="FA334" s="29"/>
      <c r="FB334" s="29"/>
      <c r="FC334" s="29"/>
      <c r="FD334" s="29"/>
      <c r="FE334" s="30"/>
    </row>
    <row r="335" spans="1:161" ht="132" customHeight="1" hidden="1">
      <c r="A335" s="8"/>
      <c r="B335" s="60" t="s">
        <v>103</v>
      </c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6"/>
      <c r="CB335" s="56"/>
      <c r="CC335" s="56"/>
      <c r="CD335" s="56"/>
      <c r="CE335" s="56"/>
      <c r="CF335" s="56"/>
      <c r="CG335" s="56"/>
      <c r="CH335" s="56"/>
      <c r="CI335" s="56"/>
      <c r="CJ335" s="56"/>
      <c r="CK335" s="56"/>
      <c r="CL335" s="56"/>
      <c r="CM335" s="56"/>
      <c r="CN335" s="56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9">
        <f>DD337+DD338+DD339+DD340</f>
        <v>0</v>
      </c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>
        <f>DD335</f>
        <v>0</v>
      </c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  <c r="EN335" s="56"/>
      <c r="EO335" s="56"/>
      <c r="EP335" s="56"/>
      <c r="EQ335" s="56"/>
      <c r="ER335" s="56"/>
      <c r="ES335" s="56"/>
      <c r="ET335" s="56"/>
      <c r="EU335" s="56"/>
      <c r="EV335" s="56"/>
      <c r="EW335" s="56"/>
      <c r="EX335" s="56"/>
      <c r="EY335" s="56"/>
      <c r="EZ335" s="56"/>
      <c r="FA335" s="56"/>
      <c r="FB335" s="56"/>
      <c r="FC335" s="56"/>
      <c r="FD335" s="56"/>
      <c r="FE335" s="56"/>
    </row>
    <row r="336" spans="1:161" ht="20.25" customHeight="1" hidden="1">
      <c r="A336" s="8"/>
      <c r="B336" s="47" t="s">
        <v>1</v>
      </c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6"/>
      <c r="CB336" s="56"/>
      <c r="CC336" s="56"/>
      <c r="CD336" s="56"/>
      <c r="CE336" s="56"/>
      <c r="CF336" s="56"/>
      <c r="CG336" s="56"/>
      <c r="CH336" s="56"/>
      <c r="CI336" s="56"/>
      <c r="CJ336" s="56"/>
      <c r="CK336" s="56"/>
      <c r="CL336" s="56"/>
      <c r="CM336" s="56"/>
      <c r="CN336" s="56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7"/>
      <c r="DE336" s="57"/>
      <c r="DF336" s="57"/>
      <c r="DG336" s="57"/>
      <c r="DH336" s="57"/>
      <c r="DI336" s="57"/>
      <c r="DJ336" s="57"/>
      <c r="DK336" s="57"/>
      <c r="DL336" s="57"/>
      <c r="DM336" s="57"/>
      <c r="DN336" s="57"/>
      <c r="DO336" s="57"/>
      <c r="DP336" s="57"/>
      <c r="DQ336" s="57"/>
      <c r="DR336" s="57"/>
      <c r="DS336" s="57"/>
      <c r="DT336" s="57"/>
      <c r="DU336" s="57"/>
      <c r="DV336" s="57"/>
      <c r="DW336" s="57"/>
      <c r="DX336" s="57"/>
      <c r="DY336" s="57"/>
      <c r="DZ336" s="57"/>
      <c r="EA336" s="57"/>
      <c r="EB336" s="57"/>
      <c r="EC336" s="57"/>
      <c r="ED336" s="57"/>
      <c r="EE336" s="57"/>
      <c r="EF336" s="57"/>
      <c r="EG336" s="57"/>
      <c r="EH336" s="57"/>
      <c r="EI336" s="57"/>
      <c r="EJ336" s="57"/>
      <c r="EK336" s="57"/>
      <c r="EL336" s="57"/>
      <c r="EM336" s="57"/>
      <c r="EN336" s="56"/>
      <c r="EO336" s="56"/>
      <c r="EP336" s="56"/>
      <c r="EQ336" s="56"/>
      <c r="ER336" s="56"/>
      <c r="ES336" s="56"/>
      <c r="ET336" s="56"/>
      <c r="EU336" s="56"/>
      <c r="EV336" s="56"/>
      <c r="EW336" s="56"/>
      <c r="EX336" s="56"/>
      <c r="EY336" s="56"/>
      <c r="EZ336" s="56"/>
      <c r="FA336" s="56"/>
      <c r="FB336" s="56"/>
      <c r="FC336" s="56"/>
      <c r="FD336" s="56"/>
      <c r="FE336" s="56"/>
    </row>
    <row r="337" spans="1:161" ht="31.5" customHeight="1" hidden="1">
      <c r="A337" s="8"/>
      <c r="B337" s="54" t="s">
        <v>71</v>
      </c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5" t="s">
        <v>13</v>
      </c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 t="s">
        <v>14</v>
      </c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 t="s">
        <v>74</v>
      </c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6">
        <v>323</v>
      </c>
      <c r="CB337" s="56"/>
      <c r="CC337" s="56"/>
      <c r="CD337" s="56"/>
      <c r="CE337" s="56"/>
      <c r="CF337" s="56"/>
      <c r="CG337" s="56"/>
      <c r="CH337" s="56"/>
      <c r="CI337" s="56"/>
      <c r="CJ337" s="56"/>
      <c r="CK337" s="56"/>
      <c r="CL337" s="56"/>
      <c r="CM337" s="56"/>
      <c r="CN337" s="56"/>
      <c r="CO337" s="55" t="s">
        <v>52</v>
      </c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7">
        <v>0</v>
      </c>
      <c r="DE337" s="57"/>
      <c r="DF337" s="57"/>
      <c r="DG337" s="57"/>
      <c r="DH337" s="57"/>
      <c r="DI337" s="57"/>
      <c r="DJ337" s="57"/>
      <c r="DK337" s="57"/>
      <c r="DL337" s="57"/>
      <c r="DM337" s="57"/>
      <c r="DN337" s="57"/>
      <c r="DO337" s="57"/>
      <c r="DP337" s="57"/>
      <c r="DQ337" s="57"/>
      <c r="DR337" s="57"/>
      <c r="DS337" s="57">
        <f>DD337</f>
        <v>0</v>
      </c>
      <c r="DT337" s="57"/>
      <c r="DU337" s="57"/>
      <c r="DV337" s="57"/>
      <c r="DW337" s="57"/>
      <c r="DX337" s="57"/>
      <c r="DY337" s="57"/>
      <c r="DZ337" s="57"/>
      <c r="EA337" s="57"/>
      <c r="EB337" s="57"/>
      <c r="EC337" s="57"/>
      <c r="ED337" s="57"/>
      <c r="EE337" s="57"/>
      <c r="EF337" s="57"/>
      <c r="EG337" s="57"/>
      <c r="EH337" s="57"/>
      <c r="EI337" s="57"/>
      <c r="EJ337" s="57"/>
      <c r="EK337" s="57"/>
      <c r="EL337" s="57"/>
      <c r="EM337" s="57"/>
      <c r="EN337" s="56"/>
      <c r="EO337" s="56"/>
      <c r="EP337" s="56"/>
      <c r="EQ337" s="56"/>
      <c r="ER337" s="56"/>
      <c r="ES337" s="56"/>
      <c r="ET337" s="56"/>
      <c r="EU337" s="56"/>
      <c r="EV337" s="56"/>
      <c r="EW337" s="56"/>
      <c r="EX337" s="56"/>
      <c r="EY337" s="56"/>
      <c r="EZ337" s="56"/>
      <c r="FA337" s="56"/>
      <c r="FB337" s="56"/>
      <c r="FC337" s="56"/>
      <c r="FD337" s="56"/>
      <c r="FE337" s="56"/>
    </row>
    <row r="338" spans="1:161" ht="21.75" customHeight="1" hidden="1">
      <c r="A338" s="8"/>
      <c r="B338" s="54" t="s">
        <v>85</v>
      </c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5" t="s">
        <v>13</v>
      </c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 t="s">
        <v>14</v>
      </c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 t="s">
        <v>74</v>
      </c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6">
        <v>323</v>
      </c>
      <c r="CB338" s="56"/>
      <c r="CC338" s="56"/>
      <c r="CD338" s="56"/>
      <c r="CE338" s="56"/>
      <c r="CF338" s="56"/>
      <c r="CG338" s="56"/>
      <c r="CH338" s="56"/>
      <c r="CI338" s="56"/>
      <c r="CJ338" s="56"/>
      <c r="CK338" s="56"/>
      <c r="CL338" s="56"/>
      <c r="CM338" s="56"/>
      <c r="CN338" s="56"/>
      <c r="CO338" s="55" t="s">
        <v>20</v>
      </c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7">
        <v>0</v>
      </c>
      <c r="DE338" s="57"/>
      <c r="DF338" s="57"/>
      <c r="DG338" s="57"/>
      <c r="DH338" s="57"/>
      <c r="DI338" s="57"/>
      <c r="DJ338" s="57"/>
      <c r="DK338" s="57"/>
      <c r="DL338" s="57"/>
      <c r="DM338" s="57"/>
      <c r="DN338" s="57"/>
      <c r="DO338" s="57"/>
      <c r="DP338" s="57"/>
      <c r="DQ338" s="57"/>
      <c r="DR338" s="57"/>
      <c r="DS338" s="57">
        <f>DD338</f>
        <v>0</v>
      </c>
      <c r="DT338" s="57"/>
      <c r="DU338" s="57"/>
      <c r="DV338" s="57"/>
      <c r="DW338" s="57"/>
      <c r="DX338" s="57"/>
      <c r="DY338" s="57"/>
      <c r="DZ338" s="57"/>
      <c r="EA338" s="57"/>
      <c r="EB338" s="57"/>
      <c r="EC338" s="57"/>
      <c r="ED338" s="57"/>
      <c r="EE338" s="57"/>
      <c r="EF338" s="57"/>
      <c r="EG338" s="57"/>
      <c r="EH338" s="57"/>
      <c r="EI338" s="57"/>
      <c r="EJ338" s="57"/>
      <c r="EK338" s="57"/>
      <c r="EL338" s="57"/>
      <c r="EM338" s="57"/>
      <c r="EN338" s="56"/>
      <c r="EO338" s="56"/>
      <c r="EP338" s="56"/>
      <c r="EQ338" s="56"/>
      <c r="ER338" s="56"/>
      <c r="ES338" s="56"/>
      <c r="ET338" s="56"/>
      <c r="EU338" s="56"/>
      <c r="EV338" s="56"/>
      <c r="EW338" s="56"/>
      <c r="EX338" s="56"/>
      <c r="EY338" s="56"/>
      <c r="EZ338" s="56"/>
      <c r="FA338" s="56"/>
      <c r="FB338" s="56"/>
      <c r="FC338" s="56"/>
      <c r="FD338" s="56"/>
      <c r="FE338" s="56"/>
    </row>
    <row r="339" spans="1:161" ht="30.75" customHeight="1" hidden="1">
      <c r="A339" s="8"/>
      <c r="B339" s="54" t="s">
        <v>88</v>
      </c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5" t="s">
        <v>13</v>
      </c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 t="s">
        <v>14</v>
      </c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 t="s">
        <v>74</v>
      </c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6">
        <v>323</v>
      </c>
      <c r="CB339" s="56"/>
      <c r="CC339" s="56"/>
      <c r="CD339" s="56"/>
      <c r="CE339" s="56"/>
      <c r="CF339" s="56"/>
      <c r="CG339" s="56"/>
      <c r="CH339" s="56"/>
      <c r="CI339" s="56"/>
      <c r="CJ339" s="56"/>
      <c r="CK339" s="56"/>
      <c r="CL339" s="56"/>
      <c r="CM339" s="56"/>
      <c r="CN339" s="56"/>
      <c r="CO339" s="55" t="s">
        <v>18</v>
      </c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7">
        <v>0</v>
      </c>
      <c r="DE339" s="57"/>
      <c r="DF339" s="57"/>
      <c r="DG339" s="57"/>
      <c r="DH339" s="57"/>
      <c r="DI339" s="57"/>
      <c r="DJ339" s="57"/>
      <c r="DK339" s="57"/>
      <c r="DL339" s="57"/>
      <c r="DM339" s="57"/>
      <c r="DN339" s="57"/>
      <c r="DO339" s="57"/>
      <c r="DP339" s="57"/>
      <c r="DQ339" s="57"/>
      <c r="DR339" s="57"/>
      <c r="DS339" s="57">
        <f>DD339</f>
        <v>0</v>
      </c>
      <c r="DT339" s="57"/>
      <c r="DU339" s="57"/>
      <c r="DV339" s="57"/>
      <c r="DW339" s="57"/>
      <c r="DX339" s="57"/>
      <c r="DY339" s="57"/>
      <c r="DZ339" s="57"/>
      <c r="EA339" s="57"/>
      <c r="EB339" s="57"/>
      <c r="EC339" s="57"/>
      <c r="ED339" s="57"/>
      <c r="EE339" s="57"/>
      <c r="EF339" s="57"/>
      <c r="EG339" s="57"/>
      <c r="EH339" s="57"/>
      <c r="EI339" s="57"/>
      <c r="EJ339" s="57"/>
      <c r="EK339" s="57"/>
      <c r="EL339" s="57"/>
      <c r="EM339" s="57"/>
      <c r="EN339" s="56"/>
      <c r="EO339" s="56"/>
      <c r="EP339" s="56"/>
      <c r="EQ339" s="56"/>
      <c r="ER339" s="56"/>
      <c r="ES339" s="56"/>
      <c r="ET339" s="56"/>
      <c r="EU339" s="56"/>
      <c r="EV339" s="56"/>
      <c r="EW339" s="56"/>
      <c r="EX339" s="56"/>
      <c r="EY339" s="56"/>
      <c r="EZ339" s="56"/>
      <c r="FA339" s="56"/>
      <c r="FB339" s="56"/>
      <c r="FC339" s="56"/>
      <c r="FD339" s="56"/>
      <c r="FE339" s="56"/>
    </row>
    <row r="340" spans="1:161" ht="30.75" customHeight="1" hidden="1">
      <c r="A340" s="8"/>
      <c r="B340" s="54" t="s">
        <v>89</v>
      </c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5" t="s">
        <v>13</v>
      </c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 t="s">
        <v>14</v>
      </c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 t="s">
        <v>74</v>
      </c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6">
        <v>323</v>
      </c>
      <c r="CB340" s="56"/>
      <c r="CC340" s="56"/>
      <c r="CD340" s="56"/>
      <c r="CE340" s="56"/>
      <c r="CF340" s="56"/>
      <c r="CG340" s="56"/>
      <c r="CH340" s="56"/>
      <c r="CI340" s="56"/>
      <c r="CJ340" s="56"/>
      <c r="CK340" s="56"/>
      <c r="CL340" s="56"/>
      <c r="CM340" s="56"/>
      <c r="CN340" s="56"/>
      <c r="CO340" s="55" t="s">
        <v>27</v>
      </c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7">
        <v>0</v>
      </c>
      <c r="DE340" s="57"/>
      <c r="DF340" s="57"/>
      <c r="DG340" s="57"/>
      <c r="DH340" s="57"/>
      <c r="DI340" s="57"/>
      <c r="DJ340" s="57"/>
      <c r="DK340" s="57"/>
      <c r="DL340" s="57"/>
      <c r="DM340" s="57"/>
      <c r="DN340" s="57"/>
      <c r="DO340" s="57"/>
      <c r="DP340" s="57"/>
      <c r="DQ340" s="57"/>
      <c r="DR340" s="57"/>
      <c r="DS340" s="57">
        <f>DD340</f>
        <v>0</v>
      </c>
      <c r="DT340" s="57"/>
      <c r="DU340" s="57"/>
      <c r="DV340" s="57"/>
      <c r="DW340" s="57"/>
      <c r="DX340" s="57"/>
      <c r="DY340" s="57"/>
      <c r="DZ340" s="57"/>
      <c r="EA340" s="57"/>
      <c r="EB340" s="57"/>
      <c r="EC340" s="57"/>
      <c r="ED340" s="57"/>
      <c r="EE340" s="57"/>
      <c r="EF340" s="57"/>
      <c r="EG340" s="57"/>
      <c r="EH340" s="57"/>
      <c r="EI340" s="57"/>
      <c r="EJ340" s="57"/>
      <c r="EK340" s="57"/>
      <c r="EL340" s="57"/>
      <c r="EM340" s="57"/>
      <c r="EN340" s="56"/>
      <c r="EO340" s="56"/>
      <c r="EP340" s="56"/>
      <c r="EQ340" s="56"/>
      <c r="ER340" s="56"/>
      <c r="ES340" s="56"/>
      <c r="ET340" s="56"/>
      <c r="EU340" s="56"/>
      <c r="EV340" s="56"/>
      <c r="EW340" s="56"/>
      <c r="EX340" s="56"/>
      <c r="EY340" s="56"/>
      <c r="EZ340" s="56"/>
      <c r="FA340" s="56"/>
      <c r="FB340" s="56"/>
      <c r="FC340" s="56"/>
      <c r="FD340" s="56"/>
      <c r="FE340" s="56"/>
    </row>
    <row r="341" spans="1:161" ht="30.75" customHeight="1" hidden="1">
      <c r="A341" s="8"/>
      <c r="B341" s="54" t="s">
        <v>93</v>
      </c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6"/>
      <c r="CB341" s="56"/>
      <c r="CC341" s="56"/>
      <c r="CD341" s="56"/>
      <c r="CE341" s="56"/>
      <c r="CF341" s="56"/>
      <c r="CG341" s="56"/>
      <c r="CH341" s="56"/>
      <c r="CI341" s="56"/>
      <c r="CJ341" s="56"/>
      <c r="CK341" s="56"/>
      <c r="CL341" s="56"/>
      <c r="CM341" s="56"/>
      <c r="CN341" s="56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7"/>
      <c r="DE341" s="57"/>
      <c r="DF341" s="57"/>
      <c r="DG341" s="57"/>
      <c r="DH341" s="57"/>
      <c r="DI341" s="57"/>
      <c r="DJ341" s="57"/>
      <c r="DK341" s="57"/>
      <c r="DL341" s="57"/>
      <c r="DM341" s="57"/>
      <c r="DN341" s="57"/>
      <c r="DO341" s="57"/>
      <c r="DP341" s="57"/>
      <c r="DQ341" s="57"/>
      <c r="DR341" s="57"/>
      <c r="DS341" s="57"/>
      <c r="DT341" s="57"/>
      <c r="DU341" s="57"/>
      <c r="DV341" s="57"/>
      <c r="DW341" s="57"/>
      <c r="DX341" s="57"/>
      <c r="DY341" s="57"/>
      <c r="DZ341" s="57"/>
      <c r="EA341" s="57"/>
      <c r="EB341" s="57"/>
      <c r="EC341" s="57"/>
      <c r="ED341" s="57"/>
      <c r="EE341" s="57"/>
      <c r="EF341" s="57"/>
      <c r="EG341" s="57"/>
      <c r="EH341" s="57"/>
      <c r="EI341" s="57"/>
      <c r="EJ341" s="57"/>
      <c r="EK341" s="57"/>
      <c r="EL341" s="57"/>
      <c r="EM341" s="57"/>
      <c r="EN341" s="56"/>
      <c r="EO341" s="56"/>
      <c r="EP341" s="56"/>
      <c r="EQ341" s="56"/>
      <c r="ER341" s="56"/>
      <c r="ES341" s="56"/>
      <c r="ET341" s="56"/>
      <c r="EU341" s="56"/>
      <c r="EV341" s="56"/>
      <c r="EW341" s="56"/>
      <c r="EX341" s="56"/>
      <c r="EY341" s="56"/>
      <c r="EZ341" s="56"/>
      <c r="FA341" s="56"/>
      <c r="FB341" s="56"/>
      <c r="FC341" s="56"/>
      <c r="FD341" s="56"/>
      <c r="FE341" s="56"/>
    </row>
    <row r="342" spans="2:161" ht="24" customHeight="1" hidden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</row>
    <row r="343" spans="1:161" ht="105.75" customHeight="1" hidden="1">
      <c r="A343" s="8"/>
      <c r="B343" s="60" t="s">
        <v>104</v>
      </c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6"/>
      <c r="CB343" s="56"/>
      <c r="CC343" s="56"/>
      <c r="CD343" s="56"/>
      <c r="CE343" s="56"/>
      <c r="CF343" s="56"/>
      <c r="CG343" s="56"/>
      <c r="CH343" s="56"/>
      <c r="CI343" s="56"/>
      <c r="CJ343" s="56"/>
      <c r="CK343" s="56"/>
      <c r="CL343" s="56"/>
      <c r="CM343" s="56"/>
      <c r="CN343" s="56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9">
        <f>DD345+DD346+DD347+DD348</f>
        <v>0</v>
      </c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>
        <f>DD343</f>
        <v>0</v>
      </c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  <c r="EJ343" s="59"/>
      <c r="EK343" s="59"/>
      <c r="EL343" s="59"/>
      <c r="EM343" s="59"/>
      <c r="EN343" s="56"/>
      <c r="EO343" s="56"/>
      <c r="EP343" s="56"/>
      <c r="EQ343" s="56"/>
      <c r="ER343" s="56"/>
      <c r="ES343" s="56"/>
      <c r="ET343" s="56"/>
      <c r="EU343" s="56"/>
      <c r="EV343" s="56"/>
      <c r="EW343" s="56"/>
      <c r="EX343" s="56"/>
      <c r="EY343" s="56"/>
      <c r="EZ343" s="56"/>
      <c r="FA343" s="56"/>
      <c r="FB343" s="56"/>
      <c r="FC343" s="56"/>
      <c r="FD343" s="56"/>
      <c r="FE343" s="56"/>
    </row>
    <row r="344" spans="1:161" ht="20.25" customHeight="1" hidden="1">
      <c r="A344" s="8"/>
      <c r="B344" s="47" t="s">
        <v>1</v>
      </c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6"/>
      <c r="CB344" s="56"/>
      <c r="CC344" s="56"/>
      <c r="CD344" s="56"/>
      <c r="CE344" s="56"/>
      <c r="CF344" s="56"/>
      <c r="CG344" s="56"/>
      <c r="CH344" s="56"/>
      <c r="CI344" s="56"/>
      <c r="CJ344" s="56"/>
      <c r="CK344" s="56"/>
      <c r="CL344" s="56"/>
      <c r="CM344" s="56"/>
      <c r="CN344" s="56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7"/>
      <c r="DE344" s="57"/>
      <c r="DF344" s="57"/>
      <c r="DG344" s="57"/>
      <c r="DH344" s="57"/>
      <c r="DI344" s="57"/>
      <c r="DJ344" s="57"/>
      <c r="DK344" s="57"/>
      <c r="DL344" s="57"/>
      <c r="DM344" s="57"/>
      <c r="DN344" s="57"/>
      <c r="DO344" s="57"/>
      <c r="DP344" s="57"/>
      <c r="DQ344" s="57"/>
      <c r="DR344" s="57"/>
      <c r="DS344" s="57"/>
      <c r="DT344" s="57"/>
      <c r="DU344" s="57"/>
      <c r="DV344" s="57"/>
      <c r="DW344" s="57"/>
      <c r="DX344" s="57"/>
      <c r="DY344" s="57"/>
      <c r="DZ344" s="57"/>
      <c r="EA344" s="57"/>
      <c r="EB344" s="57"/>
      <c r="EC344" s="57"/>
      <c r="ED344" s="57"/>
      <c r="EE344" s="57"/>
      <c r="EF344" s="57"/>
      <c r="EG344" s="57"/>
      <c r="EH344" s="57"/>
      <c r="EI344" s="57"/>
      <c r="EJ344" s="57"/>
      <c r="EK344" s="57"/>
      <c r="EL344" s="57"/>
      <c r="EM344" s="57"/>
      <c r="EN344" s="56"/>
      <c r="EO344" s="56"/>
      <c r="EP344" s="56"/>
      <c r="EQ344" s="56"/>
      <c r="ER344" s="56"/>
      <c r="ES344" s="56"/>
      <c r="ET344" s="56"/>
      <c r="EU344" s="56"/>
      <c r="EV344" s="56"/>
      <c r="EW344" s="56"/>
      <c r="EX344" s="56"/>
      <c r="EY344" s="56"/>
      <c r="EZ344" s="56"/>
      <c r="FA344" s="56"/>
      <c r="FB344" s="56"/>
      <c r="FC344" s="56"/>
      <c r="FD344" s="56"/>
      <c r="FE344" s="56"/>
    </row>
    <row r="345" spans="1:161" ht="31.5" customHeight="1" hidden="1">
      <c r="A345" s="8"/>
      <c r="B345" s="54" t="s">
        <v>71</v>
      </c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5" t="s">
        <v>13</v>
      </c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 t="s">
        <v>14</v>
      </c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 t="s">
        <v>105</v>
      </c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6">
        <v>323</v>
      </c>
      <c r="CB345" s="56"/>
      <c r="CC345" s="56"/>
      <c r="CD345" s="56"/>
      <c r="CE345" s="56"/>
      <c r="CF345" s="56"/>
      <c r="CG345" s="56"/>
      <c r="CH345" s="56"/>
      <c r="CI345" s="56"/>
      <c r="CJ345" s="56"/>
      <c r="CK345" s="56"/>
      <c r="CL345" s="56"/>
      <c r="CM345" s="56"/>
      <c r="CN345" s="56"/>
      <c r="CO345" s="55" t="s">
        <v>52</v>
      </c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7">
        <v>0</v>
      </c>
      <c r="DE345" s="57"/>
      <c r="DF345" s="57"/>
      <c r="DG345" s="57"/>
      <c r="DH345" s="57"/>
      <c r="DI345" s="57"/>
      <c r="DJ345" s="57"/>
      <c r="DK345" s="57"/>
      <c r="DL345" s="57"/>
      <c r="DM345" s="57"/>
      <c r="DN345" s="57"/>
      <c r="DO345" s="57"/>
      <c r="DP345" s="57"/>
      <c r="DQ345" s="57"/>
      <c r="DR345" s="57"/>
      <c r="DS345" s="57">
        <f>DD345</f>
        <v>0</v>
      </c>
      <c r="DT345" s="57"/>
      <c r="DU345" s="57"/>
      <c r="DV345" s="57"/>
      <c r="DW345" s="57"/>
      <c r="DX345" s="57"/>
      <c r="DY345" s="57"/>
      <c r="DZ345" s="57"/>
      <c r="EA345" s="57"/>
      <c r="EB345" s="57"/>
      <c r="EC345" s="57"/>
      <c r="ED345" s="57"/>
      <c r="EE345" s="57"/>
      <c r="EF345" s="57"/>
      <c r="EG345" s="57"/>
      <c r="EH345" s="57"/>
      <c r="EI345" s="57"/>
      <c r="EJ345" s="57"/>
      <c r="EK345" s="57"/>
      <c r="EL345" s="57"/>
      <c r="EM345" s="57"/>
      <c r="EN345" s="56"/>
      <c r="EO345" s="56"/>
      <c r="EP345" s="56"/>
      <c r="EQ345" s="56"/>
      <c r="ER345" s="56"/>
      <c r="ES345" s="56"/>
      <c r="ET345" s="56"/>
      <c r="EU345" s="56"/>
      <c r="EV345" s="56"/>
      <c r="EW345" s="56"/>
      <c r="EX345" s="56"/>
      <c r="EY345" s="56"/>
      <c r="EZ345" s="56"/>
      <c r="FA345" s="56"/>
      <c r="FB345" s="56"/>
      <c r="FC345" s="56"/>
      <c r="FD345" s="56"/>
      <c r="FE345" s="56"/>
    </row>
    <row r="346" spans="1:161" ht="21.75" customHeight="1" hidden="1">
      <c r="A346" s="8"/>
      <c r="B346" s="54" t="s">
        <v>85</v>
      </c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5" t="s">
        <v>13</v>
      </c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 t="s">
        <v>14</v>
      </c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 t="s">
        <v>105</v>
      </c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6">
        <v>323</v>
      </c>
      <c r="CB346" s="56"/>
      <c r="CC346" s="56"/>
      <c r="CD346" s="56"/>
      <c r="CE346" s="56"/>
      <c r="CF346" s="56"/>
      <c r="CG346" s="56"/>
      <c r="CH346" s="56"/>
      <c r="CI346" s="56"/>
      <c r="CJ346" s="56"/>
      <c r="CK346" s="56"/>
      <c r="CL346" s="56"/>
      <c r="CM346" s="56"/>
      <c r="CN346" s="56"/>
      <c r="CO346" s="55" t="s">
        <v>20</v>
      </c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7">
        <v>0</v>
      </c>
      <c r="DE346" s="57"/>
      <c r="DF346" s="57"/>
      <c r="DG346" s="57"/>
      <c r="DH346" s="57"/>
      <c r="DI346" s="57"/>
      <c r="DJ346" s="57"/>
      <c r="DK346" s="57"/>
      <c r="DL346" s="57"/>
      <c r="DM346" s="57"/>
      <c r="DN346" s="57"/>
      <c r="DO346" s="57"/>
      <c r="DP346" s="57"/>
      <c r="DQ346" s="57"/>
      <c r="DR346" s="57"/>
      <c r="DS346" s="57">
        <f>DD346</f>
        <v>0</v>
      </c>
      <c r="DT346" s="57"/>
      <c r="DU346" s="57"/>
      <c r="DV346" s="57"/>
      <c r="DW346" s="57"/>
      <c r="DX346" s="57"/>
      <c r="DY346" s="57"/>
      <c r="DZ346" s="57"/>
      <c r="EA346" s="57"/>
      <c r="EB346" s="57"/>
      <c r="EC346" s="57"/>
      <c r="ED346" s="57"/>
      <c r="EE346" s="57"/>
      <c r="EF346" s="57"/>
      <c r="EG346" s="57"/>
      <c r="EH346" s="57"/>
      <c r="EI346" s="57"/>
      <c r="EJ346" s="57"/>
      <c r="EK346" s="57"/>
      <c r="EL346" s="57"/>
      <c r="EM346" s="57"/>
      <c r="EN346" s="56"/>
      <c r="EO346" s="56"/>
      <c r="EP346" s="56"/>
      <c r="EQ346" s="56"/>
      <c r="ER346" s="56"/>
      <c r="ES346" s="56"/>
      <c r="ET346" s="56"/>
      <c r="EU346" s="56"/>
      <c r="EV346" s="56"/>
      <c r="EW346" s="56"/>
      <c r="EX346" s="56"/>
      <c r="EY346" s="56"/>
      <c r="EZ346" s="56"/>
      <c r="FA346" s="56"/>
      <c r="FB346" s="56"/>
      <c r="FC346" s="56"/>
      <c r="FD346" s="56"/>
      <c r="FE346" s="56"/>
    </row>
    <row r="347" spans="1:161" ht="30.75" customHeight="1" hidden="1">
      <c r="A347" s="8"/>
      <c r="B347" s="54" t="s">
        <v>88</v>
      </c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5" t="s">
        <v>13</v>
      </c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 t="s">
        <v>14</v>
      </c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 t="s">
        <v>105</v>
      </c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6">
        <v>323</v>
      </c>
      <c r="CB347" s="56"/>
      <c r="CC347" s="56"/>
      <c r="CD347" s="56"/>
      <c r="CE347" s="56"/>
      <c r="CF347" s="56"/>
      <c r="CG347" s="56"/>
      <c r="CH347" s="56"/>
      <c r="CI347" s="56"/>
      <c r="CJ347" s="56"/>
      <c r="CK347" s="56"/>
      <c r="CL347" s="56"/>
      <c r="CM347" s="56"/>
      <c r="CN347" s="56"/>
      <c r="CO347" s="55" t="s">
        <v>18</v>
      </c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7">
        <v>0</v>
      </c>
      <c r="DE347" s="57"/>
      <c r="DF347" s="57"/>
      <c r="DG347" s="57"/>
      <c r="DH347" s="57"/>
      <c r="DI347" s="57"/>
      <c r="DJ347" s="57"/>
      <c r="DK347" s="57"/>
      <c r="DL347" s="57"/>
      <c r="DM347" s="57"/>
      <c r="DN347" s="57"/>
      <c r="DO347" s="57"/>
      <c r="DP347" s="57"/>
      <c r="DQ347" s="57"/>
      <c r="DR347" s="57"/>
      <c r="DS347" s="57">
        <f>DD347</f>
        <v>0</v>
      </c>
      <c r="DT347" s="57"/>
      <c r="DU347" s="57"/>
      <c r="DV347" s="57"/>
      <c r="DW347" s="57"/>
      <c r="DX347" s="57"/>
      <c r="DY347" s="57"/>
      <c r="DZ347" s="57"/>
      <c r="EA347" s="57"/>
      <c r="EB347" s="57"/>
      <c r="EC347" s="57"/>
      <c r="ED347" s="57"/>
      <c r="EE347" s="57"/>
      <c r="EF347" s="57"/>
      <c r="EG347" s="57"/>
      <c r="EH347" s="57"/>
      <c r="EI347" s="57"/>
      <c r="EJ347" s="57"/>
      <c r="EK347" s="57"/>
      <c r="EL347" s="57"/>
      <c r="EM347" s="57"/>
      <c r="EN347" s="56"/>
      <c r="EO347" s="56"/>
      <c r="EP347" s="56"/>
      <c r="EQ347" s="56"/>
      <c r="ER347" s="56"/>
      <c r="ES347" s="56"/>
      <c r="ET347" s="56"/>
      <c r="EU347" s="56"/>
      <c r="EV347" s="56"/>
      <c r="EW347" s="56"/>
      <c r="EX347" s="56"/>
      <c r="EY347" s="56"/>
      <c r="EZ347" s="56"/>
      <c r="FA347" s="56"/>
      <c r="FB347" s="56"/>
      <c r="FC347" s="56"/>
      <c r="FD347" s="56"/>
      <c r="FE347" s="56"/>
    </row>
    <row r="348" spans="1:161" ht="30.75" customHeight="1" hidden="1">
      <c r="A348" s="8"/>
      <c r="B348" s="54" t="s">
        <v>89</v>
      </c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5" t="s">
        <v>13</v>
      </c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 t="s">
        <v>14</v>
      </c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 t="s">
        <v>105</v>
      </c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6">
        <v>323</v>
      </c>
      <c r="CB348" s="56"/>
      <c r="CC348" s="56"/>
      <c r="CD348" s="56"/>
      <c r="CE348" s="56"/>
      <c r="CF348" s="56"/>
      <c r="CG348" s="56"/>
      <c r="CH348" s="56"/>
      <c r="CI348" s="56"/>
      <c r="CJ348" s="56"/>
      <c r="CK348" s="56"/>
      <c r="CL348" s="56"/>
      <c r="CM348" s="56"/>
      <c r="CN348" s="56"/>
      <c r="CO348" s="55" t="s">
        <v>27</v>
      </c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7">
        <v>0</v>
      </c>
      <c r="DE348" s="57"/>
      <c r="DF348" s="57"/>
      <c r="DG348" s="57"/>
      <c r="DH348" s="57"/>
      <c r="DI348" s="57"/>
      <c r="DJ348" s="57"/>
      <c r="DK348" s="57"/>
      <c r="DL348" s="57"/>
      <c r="DM348" s="57"/>
      <c r="DN348" s="57"/>
      <c r="DO348" s="57"/>
      <c r="DP348" s="57"/>
      <c r="DQ348" s="57"/>
      <c r="DR348" s="57"/>
      <c r="DS348" s="57">
        <f>DD348</f>
        <v>0</v>
      </c>
      <c r="DT348" s="57"/>
      <c r="DU348" s="57"/>
      <c r="DV348" s="57"/>
      <c r="DW348" s="57"/>
      <c r="DX348" s="57"/>
      <c r="DY348" s="57"/>
      <c r="DZ348" s="57"/>
      <c r="EA348" s="57"/>
      <c r="EB348" s="57"/>
      <c r="EC348" s="57"/>
      <c r="ED348" s="57"/>
      <c r="EE348" s="57"/>
      <c r="EF348" s="57"/>
      <c r="EG348" s="57"/>
      <c r="EH348" s="57"/>
      <c r="EI348" s="57"/>
      <c r="EJ348" s="57"/>
      <c r="EK348" s="57"/>
      <c r="EL348" s="57"/>
      <c r="EM348" s="57"/>
      <c r="EN348" s="56"/>
      <c r="EO348" s="56"/>
      <c r="EP348" s="56"/>
      <c r="EQ348" s="56"/>
      <c r="ER348" s="56"/>
      <c r="ES348" s="56"/>
      <c r="ET348" s="56"/>
      <c r="EU348" s="56"/>
      <c r="EV348" s="56"/>
      <c r="EW348" s="56"/>
      <c r="EX348" s="56"/>
      <c r="EY348" s="56"/>
      <c r="EZ348" s="56"/>
      <c r="FA348" s="56"/>
      <c r="FB348" s="56"/>
      <c r="FC348" s="56"/>
      <c r="FD348" s="56"/>
      <c r="FE348" s="56"/>
    </row>
    <row r="349" spans="1:161" ht="30.75" customHeight="1" hidden="1">
      <c r="A349" s="8"/>
      <c r="B349" s="54" t="s">
        <v>93</v>
      </c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6"/>
      <c r="CB349" s="56"/>
      <c r="CC349" s="56"/>
      <c r="CD349" s="56"/>
      <c r="CE349" s="56"/>
      <c r="CF349" s="56"/>
      <c r="CG349" s="56"/>
      <c r="CH349" s="56"/>
      <c r="CI349" s="56"/>
      <c r="CJ349" s="56"/>
      <c r="CK349" s="56"/>
      <c r="CL349" s="56"/>
      <c r="CM349" s="56"/>
      <c r="CN349" s="56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92"/>
      <c r="DE349" s="92"/>
      <c r="DF349" s="92"/>
      <c r="DG349" s="92"/>
      <c r="DH349" s="92"/>
      <c r="DI349" s="92"/>
      <c r="DJ349" s="92"/>
      <c r="DK349" s="92"/>
      <c r="DL349" s="92"/>
      <c r="DM349" s="92"/>
      <c r="DN349" s="92"/>
      <c r="DO349" s="92"/>
      <c r="DP349" s="92"/>
      <c r="DQ349" s="92"/>
      <c r="DR349" s="92"/>
      <c r="DS349" s="92"/>
      <c r="DT349" s="92"/>
      <c r="DU349" s="92"/>
      <c r="DV349" s="92"/>
      <c r="DW349" s="92"/>
      <c r="DX349" s="92"/>
      <c r="DY349" s="92"/>
      <c r="DZ349" s="92"/>
      <c r="EA349" s="92"/>
      <c r="EB349" s="92"/>
      <c r="EC349" s="92"/>
      <c r="ED349" s="92"/>
      <c r="EE349" s="92"/>
      <c r="EF349" s="92"/>
      <c r="EG349" s="92"/>
      <c r="EH349" s="92"/>
      <c r="EI349" s="92"/>
      <c r="EJ349" s="92"/>
      <c r="EK349" s="92"/>
      <c r="EL349" s="92"/>
      <c r="EM349" s="92"/>
      <c r="EN349" s="56"/>
      <c r="EO349" s="56"/>
      <c r="EP349" s="56"/>
      <c r="EQ349" s="56"/>
      <c r="ER349" s="56"/>
      <c r="ES349" s="56"/>
      <c r="ET349" s="56"/>
      <c r="EU349" s="56"/>
      <c r="EV349" s="56"/>
      <c r="EW349" s="56"/>
      <c r="EX349" s="56"/>
      <c r="EY349" s="56"/>
      <c r="EZ349" s="56"/>
      <c r="FA349" s="56"/>
      <c r="FB349" s="56"/>
      <c r="FC349" s="56"/>
      <c r="FD349" s="56"/>
      <c r="FE349" s="56"/>
    </row>
    <row r="350" spans="2:161" ht="25.5" customHeight="1" hidden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</row>
    <row r="351" spans="1:161" ht="249" customHeight="1" hidden="1">
      <c r="A351" s="8"/>
      <c r="B351" s="60" t="s">
        <v>128</v>
      </c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6"/>
      <c r="CB351" s="56"/>
      <c r="CC351" s="56"/>
      <c r="CD351" s="56"/>
      <c r="CE351" s="56"/>
      <c r="CF351" s="56"/>
      <c r="CG351" s="56"/>
      <c r="CH351" s="56"/>
      <c r="CI351" s="56"/>
      <c r="CJ351" s="56"/>
      <c r="CK351" s="56"/>
      <c r="CL351" s="56"/>
      <c r="CM351" s="56"/>
      <c r="CN351" s="56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9">
        <f>DD353</f>
        <v>0</v>
      </c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>
        <f>DD351</f>
        <v>0</v>
      </c>
      <c r="DT351" s="59"/>
      <c r="DU351" s="59"/>
      <c r="DV351" s="59"/>
      <c r="DW351" s="59"/>
      <c r="DX351" s="59"/>
      <c r="DY351" s="59"/>
      <c r="DZ351" s="59"/>
      <c r="EA351" s="59"/>
      <c r="EB351" s="59"/>
      <c r="EC351" s="59"/>
      <c r="ED351" s="59"/>
      <c r="EE351" s="59"/>
      <c r="EF351" s="59"/>
      <c r="EG351" s="59"/>
      <c r="EH351" s="59"/>
      <c r="EI351" s="59"/>
      <c r="EJ351" s="59"/>
      <c r="EK351" s="59"/>
      <c r="EL351" s="59"/>
      <c r="EM351" s="59"/>
      <c r="EN351" s="56"/>
      <c r="EO351" s="56"/>
      <c r="EP351" s="56"/>
      <c r="EQ351" s="56"/>
      <c r="ER351" s="56"/>
      <c r="ES351" s="56"/>
      <c r="ET351" s="56"/>
      <c r="EU351" s="56"/>
      <c r="EV351" s="56"/>
      <c r="EW351" s="56"/>
      <c r="EX351" s="56"/>
      <c r="EY351" s="56"/>
      <c r="EZ351" s="56"/>
      <c r="FA351" s="56"/>
      <c r="FB351" s="56"/>
      <c r="FC351" s="56"/>
      <c r="FD351" s="56"/>
      <c r="FE351" s="56"/>
    </row>
    <row r="352" spans="1:161" ht="20.25" customHeight="1" hidden="1">
      <c r="A352" s="8"/>
      <c r="B352" s="47" t="s">
        <v>1</v>
      </c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6"/>
      <c r="CB352" s="56"/>
      <c r="CC352" s="56"/>
      <c r="CD352" s="56"/>
      <c r="CE352" s="56"/>
      <c r="CF352" s="56"/>
      <c r="CG352" s="56"/>
      <c r="CH352" s="56"/>
      <c r="CI352" s="56"/>
      <c r="CJ352" s="56"/>
      <c r="CK352" s="56"/>
      <c r="CL352" s="56"/>
      <c r="CM352" s="56"/>
      <c r="CN352" s="56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7"/>
      <c r="DE352" s="57"/>
      <c r="DF352" s="57"/>
      <c r="DG352" s="57"/>
      <c r="DH352" s="57"/>
      <c r="DI352" s="57"/>
      <c r="DJ352" s="57"/>
      <c r="DK352" s="57"/>
      <c r="DL352" s="57"/>
      <c r="DM352" s="57"/>
      <c r="DN352" s="57"/>
      <c r="DO352" s="57"/>
      <c r="DP352" s="57"/>
      <c r="DQ352" s="57"/>
      <c r="DR352" s="57"/>
      <c r="DS352" s="57"/>
      <c r="DT352" s="57"/>
      <c r="DU352" s="57"/>
      <c r="DV352" s="57"/>
      <c r="DW352" s="57"/>
      <c r="DX352" s="57"/>
      <c r="DY352" s="57"/>
      <c r="DZ352" s="57"/>
      <c r="EA352" s="57"/>
      <c r="EB352" s="57"/>
      <c r="EC352" s="57"/>
      <c r="ED352" s="57"/>
      <c r="EE352" s="57"/>
      <c r="EF352" s="57"/>
      <c r="EG352" s="57"/>
      <c r="EH352" s="57"/>
      <c r="EI352" s="57"/>
      <c r="EJ352" s="57"/>
      <c r="EK352" s="57"/>
      <c r="EL352" s="57"/>
      <c r="EM352" s="57"/>
      <c r="EN352" s="56"/>
      <c r="EO352" s="56"/>
      <c r="EP352" s="56"/>
      <c r="EQ352" s="56"/>
      <c r="ER352" s="56"/>
      <c r="ES352" s="56"/>
      <c r="ET352" s="56"/>
      <c r="EU352" s="56"/>
      <c r="EV352" s="56"/>
      <c r="EW352" s="56"/>
      <c r="EX352" s="56"/>
      <c r="EY352" s="56"/>
      <c r="EZ352" s="56"/>
      <c r="FA352" s="56"/>
      <c r="FB352" s="56"/>
      <c r="FC352" s="56"/>
      <c r="FD352" s="56"/>
      <c r="FE352" s="56"/>
    </row>
    <row r="353" spans="1:161" ht="31.5" customHeight="1" hidden="1">
      <c r="A353" s="8"/>
      <c r="B353" s="54" t="s">
        <v>71</v>
      </c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5" t="s">
        <v>13</v>
      </c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 t="s">
        <v>14</v>
      </c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 t="s">
        <v>68</v>
      </c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6">
        <v>323</v>
      </c>
      <c r="CB353" s="56"/>
      <c r="CC353" s="56"/>
      <c r="CD353" s="56"/>
      <c r="CE353" s="56"/>
      <c r="CF353" s="56"/>
      <c r="CG353" s="56"/>
      <c r="CH353" s="56"/>
      <c r="CI353" s="56"/>
      <c r="CJ353" s="56"/>
      <c r="CK353" s="56"/>
      <c r="CL353" s="56"/>
      <c r="CM353" s="56"/>
      <c r="CN353" s="56"/>
      <c r="CO353" s="55" t="s">
        <v>52</v>
      </c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7">
        <v>0</v>
      </c>
      <c r="DE353" s="57"/>
      <c r="DF353" s="57"/>
      <c r="DG353" s="57"/>
      <c r="DH353" s="57"/>
      <c r="DI353" s="57"/>
      <c r="DJ353" s="57"/>
      <c r="DK353" s="57"/>
      <c r="DL353" s="57"/>
      <c r="DM353" s="57"/>
      <c r="DN353" s="57"/>
      <c r="DO353" s="57"/>
      <c r="DP353" s="57"/>
      <c r="DQ353" s="57"/>
      <c r="DR353" s="57"/>
      <c r="DS353" s="57">
        <f>DD353</f>
        <v>0</v>
      </c>
      <c r="DT353" s="57"/>
      <c r="DU353" s="57"/>
      <c r="DV353" s="57"/>
      <c r="DW353" s="57"/>
      <c r="DX353" s="57"/>
      <c r="DY353" s="57"/>
      <c r="DZ353" s="57"/>
      <c r="EA353" s="57"/>
      <c r="EB353" s="57"/>
      <c r="EC353" s="57"/>
      <c r="ED353" s="57"/>
      <c r="EE353" s="57"/>
      <c r="EF353" s="57"/>
      <c r="EG353" s="57"/>
      <c r="EH353" s="57"/>
      <c r="EI353" s="57"/>
      <c r="EJ353" s="57"/>
      <c r="EK353" s="57"/>
      <c r="EL353" s="57"/>
      <c r="EM353" s="57"/>
      <c r="EN353" s="56"/>
      <c r="EO353" s="56"/>
      <c r="EP353" s="56"/>
      <c r="EQ353" s="56"/>
      <c r="ER353" s="56"/>
      <c r="ES353" s="56"/>
      <c r="ET353" s="56"/>
      <c r="EU353" s="56"/>
      <c r="EV353" s="56"/>
      <c r="EW353" s="56"/>
      <c r="EX353" s="56"/>
      <c r="EY353" s="56"/>
      <c r="EZ353" s="56"/>
      <c r="FA353" s="56"/>
      <c r="FB353" s="56"/>
      <c r="FC353" s="56"/>
      <c r="FD353" s="56"/>
      <c r="FE353" s="56"/>
    </row>
    <row r="354" spans="1:161" ht="30.75" customHeight="1" hidden="1">
      <c r="A354" s="8"/>
      <c r="B354" s="54" t="s">
        <v>93</v>
      </c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6"/>
      <c r="CB354" s="56"/>
      <c r="CC354" s="56"/>
      <c r="CD354" s="56"/>
      <c r="CE354" s="56"/>
      <c r="CF354" s="56"/>
      <c r="CG354" s="56"/>
      <c r="CH354" s="56"/>
      <c r="CI354" s="56"/>
      <c r="CJ354" s="56"/>
      <c r="CK354" s="56"/>
      <c r="CL354" s="56"/>
      <c r="CM354" s="56"/>
      <c r="CN354" s="56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  <c r="DC354" s="55"/>
      <c r="DD354" s="56"/>
      <c r="DE354" s="56"/>
      <c r="DF354" s="56"/>
      <c r="DG354" s="56"/>
      <c r="DH354" s="56"/>
      <c r="DI354" s="56"/>
      <c r="DJ354" s="56"/>
      <c r="DK354" s="56"/>
      <c r="DL354" s="56"/>
      <c r="DM354" s="56"/>
      <c r="DN354" s="56"/>
      <c r="DO354" s="56"/>
      <c r="DP354" s="56"/>
      <c r="DQ354" s="56"/>
      <c r="DR354" s="56"/>
      <c r="DS354" s="56"/>
      <c r="DT354" s="56"/>
      <c r="DU354" s="56"/>
      <c r="DV354" s="56"/>
      <c r="DW354" s="56"/>
      <c r="DX354" s="56"/>
      <c r="DY354" s="56"/>
      <c r="DZ354" s="56"/>
      <c r="EA354" s="56"/>
      <c r="EB354" s="56"/>
      <c r="EC354" s="56"/>
      <c r="ED354" s="56"/>
      <c r="EE354" s="56"/>
      <c r="EF354" s="56"/>
      <c r="EG354" s="56"/>
      <c r="EH354" s="56"/>
      <c r="EI354" s="56"/>
      <c r="EJ354" s="56"/>
      <c r="EK354" s="56"/>
      <c r="EL354" s="56"/>
      <c r="EM354" s="56"/>
      <c r="EN354" s="56"/>
      <c r="EO354" s="56"/>
      <c r="EP354" s="56"/>
      <c r="EQ354" s="56"/>
      <c r="ER354" s="56"/>
      <c r="ES354" s="56"/>
      <c r="ET354" s="56"/>
      <c r="EU354" s="56"/>
      <c r="EV354" s="56"/>
      <c r="EW354" s="56"/>
      <c r="EX354" s="56"/>
      <c r="EY354" s="56"/>
      <c r="EZ354" s="56"/>
      <c r="FA354" s="56"/>
      <c r="FB354" s="56"/>
      <c r="FC354" s="56"/>
      <c r="FD354" s="56"/>
      <c r="FE354" s="56"/>
    </row>
    <row r="355" ht="9" customHeight="1"/>
    <row r="356" spans="6:7" ht="13.5" customHeight="1">
      <c r="F356" s="36" t="s">
        <v>106</v>
      </c>
      <c r="G356" s="1" t="s">
        <v>107</v>
      </c>
    </row>
    <row r="357" spans="6:7" ht="13.5" customHeight="1">
      <c r="F357" s="36" t="s">
        <v>108</v>
      </c>
      <c r="G357" s="1" t="s">
        <v>109</v>
      </c>
    </row>
    <row r="360" spans="1:161" ht="15.75">
      <c r="A360" s="1" t="s">
        <v>110</v>
      </c>
      <c r="DD360" s="93"/>
      <c r="DE360" s="93"/>
      <c r="DF360" s="93"/>
      <c r="DG360" s="93"/>
      <c r="DH360" s="93"/>
      <c r="DI360" s="93"/>
      <c r="DJ360" s="93"/>
      <c r="DK360" s="93"/>
      <c r="DL360" s="93"/>
      <c r="DM360" s="93"/>
      <c r="DN360" s="93"/>
      <c r="DO360" s="93"/>
      <c r="DP360" s="93"/>
      <c r="DQ360" s="93"/>
      <c r="DR360" s="93"/>
      <c r="DS360" s="93"/>
      <c r="DT360" s="93"/>
      <c r="DU360" s="93"/>
      <c r="DV360" s="93"/>
      <c r="DW360" s="93"/>
      <c r="DZ360" s="93" t="s">
        <v>111</v>
      </c>
      <c r="EA360" s="93"/>
      <c r="EB360" s="93"/>
      <c r="EC360" s="93"/>
      <c r="ED360" s="93"/>
      <c r="EE360" s="93"/>
      <c r="EF360" s="93"/>
      <c r="EG360" s="93"/>
      <c r="EH360" s="93"/>
      <c r="EI360" s="93"/>
      <c r="EJ360" s="93"/>
      <c r="EK360" s="93"/>
      <c r="EL360" s="93"/>
      <c r="EM360" s="93"/>
      <c r="EN360" s="93"/>
      <c r="EO360" s="93"/>
      <c r="EP360" s="93"/>
      <c r="EQ360" s="93"/>
      <c r="ER360" s="93"/>
      <c r="ES360" s="93"/>
      <c r="ET360" s="93"/>
      <c r="EU360" s="93"/>
      <c r="EV360" s="93"/>
      <c r="EW360" s="93"/>
      <c r="EX360" s="93"/>
      <c r="EY360" s="93"/>
      <c r="EZ360" s="93"/>
      <c r="FA360" s="93"/>
      <c r="FB360" s="93"/>
      <c r="FC360" s="93"/>
      <c r="FD360" s="93"/>
      <c r="FE360" s="93"/>
    </row>
    <row r="361" spans="108:161" s="37" customFormat="1" ht="14.25" customHeight="1">
      <c r="DD361" s="94" t="s">
        <v>112</v>
      </c>
      <c r="DE361" s="94"/>
      <c r="DF361" s="94"/>
      <c r="DG361" s="94"/>
      <c r="DH361" s="94"/>
      <c r="DI361" s="94"/>
      <c r="DJ361" s="94"/>
      <c r="DK361" s="94"/>
      <c r="DL361" s="94"/>
      <c r="DM361" s="94"/>
      <c r="DN361" s="94"/>
      <c r="DO361" s="94"/>
      <c r="DP361" s="94"/>
      <c r="DQ361" s="94"/>
      <c r="DR361" s="94"/>
      <c r="DS361" s="94"/>
      <c r="DT361" s="94"/>
      <c r="DU361" s="94"/>
      <c r="DV361" s="94"/>
      <c r="DW361" s="94"/>
      <c r="DZ361" s="94" t="s">
        <v>113</v>
      </c>
      <c r="EA361" s="94"/>
      <c r="EB361" s="94"/>
      <c r="EC361" s="94"/>
      <c r="ED361" s="94"/>
      <c r="EE361" s="94"/>
      <c r="EF361" s="94"/>
      <c r="EG361" s="94"/>
      <c r="EH361" s="94"/>
      <c r="EI361" s="94"/>
      <c r="EJ361" s="94"/>
      <c r="EK361" s="94"/>
      <c r="EL361" s="94"/>
      <c r="EM361" s="94"/>
      <c r="EN361" s="94"/>
      <c r="EO361" s="94"/>
      <c r="EP361" s="94"/>
      <c r="EQ361" s="94"/>
      <c r="ER361" s="94"/>
      <c r="ES361" s="94"/>
      <c r="ET361" s="94"/>
      <c r="EU361" s="94"/>
      <c r="EV361" s="94"/>
      <c r="EW361" s="94"/>
      <c r="EX361" s="94"/>
      <c r="EY361" s="94"/>
      <c r="EZ361" s="94"/>
      <c r="FA361" s="94"/>
      <c r="FB361" s="94"/>
      <c r="FC361" s="94"/>
      <c r="FD361" s="94"/>
      <c r="FE361" s="94"/>
    </row>
    <row r="362" ht="14.25" customHeight="1"/>
    <row r="363" spans="108:127" ht="15.75">
      <c r="DD363" s="71" t="s">
        <v>114</v>
      </c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</row>
    <row r="364" spans="1:161" ht="16.5" customHeight="1">
      <c r="A364" s="1" t="s">
        <v>115</v>
      </c>
      <c r="DD364" s="93"/>
      <c r="DE364" s="93"/>
      <c r="DF364" s="93"/>
      <c r="DG364" s="93"/>
      <c r="DH364" s="93"/>
      <c r="DI364" s="93"/>
      <c r="DJ364" s="93"/>
      <c r="DK364" s="93"/>
      <c r="DL364" s="93"/>
      <c r="DM364" s="93"/>
      <c r="DN364" s="93"/>
      <c r="DO364" s="93"/>
      <c r="DP364" s="93"/>
      <c r="DQ364" s="93"/>
      <c r="DR364" s="93"/>
      <c r="DS364" s="93"/>
      <c r="DT364" s="93"/>
      <c r="DU364" s="93"/>
      <c r="DV364" s="93"/>
      <c r="DW364" s="93"/>
      <c r="DZ364" s="93" t="s">
        <v>116</v>
      </c>
      <c r="EA364" s="93"/>
      <c r="EB364" s="93"/>
      <c r="EC364" s="93"/>
      <c r="ED364" s="93"/>
      <c r="EE364" s="93"/>
      <c r="EF364" s="93"/>
      <c r="EG364" s="93"/>
      <c r="EH364" s="93"/>
      <c r="EI364" s="93"/>
      <c r="EJ364" s="93"/>
      <c r="EK364" s="93"/>
      <c r="EL364" s="93"/>
      <c r="EM364" s="93"/>
      <c r="EN364" s="93"/>
      <c r="EO364" s="93"/>
      <c r="EP364" s="93"/>
      <c r="EQ364" s="93"/>
      <c r="ER364" s="93"/>
      <c r="ES364" s="93"/>
      <c r="ET364" s="93"/>
      <c r="EU364" s="93"/>
      <c r="EV364" s="93"/>
      <c r="EW364" s="93"/>
      <c r="EX364" s="93"/>
      <c r="EY364" s="93"/>
      <c r="EZ364" s="93"/>
      <c r="FA364" s="93"/>
      <c r="FB364" s="93"/>
      <c r="FC364" s="93"/>
      <c r="FD364" s="93"/>
      <c r="FE364" s="93"/>
    </row>
    <row r="365" spans="108:161" ht="15.75">
      <c r="DD365" s="94" t="s">
        <v>112</v>
      </c>
      <c r="DE365" s="94"/>
      <c r="DF365" s="94"/>
      <c r="DG365" s="94"/>
      <c r="DH365" s="94"/>
      <c r="DI365" s="94"/>
      <c r="DJ365" s="94"/>
      <c r="DK365" s="94"/>
      <c r="DL365" s="94"/>
      <c r="DM365" s="94"/>
      <c r="DN365" s="94"/>
      <c r="DO365" s="94"/>
      <c r="DP365" s="94"/>
      <c r="DQ365" s="94"/>
      <c r="DR365" s="94"/>
      <c r="DS365" s="94"/>
      <c r="DT365" s="94"/>
      <c r="DU365" s="94"/>
      <c r="DV365" s="94"/>
      <c r="DW365" s="94"/>
      <c r="DX365" s="37"/>
      <c r="DY365" s="37"/>
      <c r="DZ365" s="94" t="s">
        <v>113</v>
      </c>
      <c r="EA365" s="94"/>
      <c r="EB365" s="94"/>
      <c r="EC365" s="94"/>
      <c r="ED365" s="94"/>
      <c r="EE365" s="94"/>
      <c r="EF365" s="94"/>
      <c r="EG365" s="94"/>
      <c r="EH365" s="94"/>
      <c r="EI365" s="94"/>
      <c r="EJ365" s="94"/>
      <c r="EK365" s="94"/>
      <c r="EL365" s="94"/>
      <c r="EM365" s="94"/>
      <c r="EN365" s="94"/>
      <c r="EO365" s="94"/>
      <c r="EP365" s="94"/>
      <c r="EQ365" s="94"/>
      <c r="ER365" s="94"/>
      <c r="ES365" s="94"/>
      <c r="ET365" s="94"/>
      <c r="EU365" s="94"/>
      <c r="EV365" s="94"/>
      <c r="EW365" s="94"/>
      <c r="EX365" s="94"/>
      <c r="EY365" s="94"/>
      <c r="EZ365" s="94"/>
      <c r="FA365" s="94"/>
      <c r="FB365" s="94"/>
      <c r="FC365" s="94"/>
      <c r="FD365" s="94"/>
      <c r="FE365" s="94"/>
    </row>
    <row r="366" spans="1:161" ht="18" customHeight="1">
      <c r="A366" s="1" t="s">
        <v>117</v>
      </c>
      <c r="AJ366" s="93" t="s">
        <v>118</v>
      </c>
      <c r="AK366" s="93"/>
      <c r="AL366" s="93"/>
      <c r="AM366" s="93"/>
      <c r="AN366" s="93"/>
      <c r="AO366" s="93"/>
      <c r="AP366" s="93"/>
      <c r="AQ366" s="93"/>
      <c r="AR366" s="93"/>
      <c r="AS366" s="93"/>
      <c r="AT366" s="93"/>
      <c r="AU366" s="93"/>
      <c r="AV366" s="93"/>
      <c r="AW366" s="93"/>
      <c r="AX366" s="93"/>
      <c r="AY366" s="93"/>
      <c r="AZ366" s="93"/>
      <c r="BA366" s="93"/>
      <c r="BB366" s="93"/>
      <c r="BC366" s="93"/>
      <c r="BD366" s="93"/>
      <c r="BE366" s="93"/>
      <c r="BF366" s="93"/>
      <c r="BG366" s="93"/>
      <c r="BH366" s="93"/>
      <c r="BI366" s="93"/>
      <c r="BJ366" s="93"/>
      <c r="BK366" s="93"/>
      <c r="BL366" s="93"/>
      <c r="BM366" s="93"/>
      <c r="BN366" s="93"/>
      <c r="BO366" s="93"/>
      <c r="BP366" s="93"/>
      <c r="BQ366" s="93"/>
      <c r="BR366" s="93"/>
      <c r="BS366" s="93"/>
      <c r="BT366" s="93"/>
      <c r="BU366" s="93"/>
      <c r="BV366" s="93"/>
      <c r="BW366" s="93"/>
      <c r="BZ366" s="93"/>
      <c r="CA366" s="93"/>
      <c r="CB366" s="93"/>
      <c r="CC366" s="93"/>
      <c r="CD366" s="93"/>
      <c r="CE366" s="93"/>
      <c r="CF366" s="93"/>
      <c r="CG366" s="93"/>
      <c r="CH366" s="93"/>
      <c r="CI366" s="93"/>
      <c r="CJ366" s="93"/>
      <c r="CK366" s="93"/>
      <c r="CL366" s="93"/>
      <c r="CM366" s="93"/>
      <c r="CN366" s="93"/>
      <c r="CO366" s="93"/>
      <c r="CP366" s="93"/>
      <c r="CQ366" s="93"/>
      <c r="CR366" s="93"/>
      <c r="CS366" s="93"/>
      <c r="CV366" s="93" t="s">
        <v>119</v>
      </c>
      <c r="CW366" s="93"/>
      <c r="CX366" s="93"/>
      <c r="CY366" s="93"/>
      <c r="CZ366" s="93"/>
      <c r="DA366" s="93"/>
      <c r="DB366" s="93"/>
      <c r="DC366" s="93"/>
      <c r="DD366" s="93"/>
      <c r="DE366" s="93"/>
      <c r="DF366" s="93"/>
      <c r="DG366" s="93"/>
      <c r="DH366" s="93"/>
      <c r="DI366" s="93"/>
      <c r="DJ366" s="93"/>
      <c r="DK366" s="93"/>
      <c r="DL366" s="93"/>
      <c r="DM366" s="93"/>
      <c r="DN366" s="93"/>
      <c r="DO366" s="93"/>
      <c r="DP366" s="93"/>
      <c r="DQ366" s="93"/>
      <c r="DR366" s="93"/>
      <c r="DS366" s="93"/>
      <c r="DT366" s="93"/>
      <c r="DU366" s="93"/>
      <c r="DV366" s="93"/>
      <c r="DW366" s="93"/>
      <c r="DX366" s="93"/>
      <c r="DY366" s="93"/>
      <c r="DZ366" s="93"/>
      <c r="EA366" s="93"/>
      <c r="ED366" s="97" t="s">
        <v>120</v>
      </c>
      <c r="EE366" s="97"/>
      <c r="EF366" s="97"/>
      <c r="EG366" s="97"/>
      <c r="EH366" s="97"/>
      <c r="EI366" s="97"/>
      <c r="EJ366" s="97"/>
      <c r="EK366" s="97"/>
      <c r="EL366" s="97"/>
      <c r="EM366" s="97"/>
      <c r="EN366" s="97"/>
      <c r="EO366" s="97"/>
      <c r="EP366" s="97"/>
      <c r="EQ366" s="97"/>
      <c r="ER366" s="97"/>
      <c r="ES366" s="97"/>
      <c r="ET366" s="97"/>
      <c r="EU366" s="97"/>
      <c r="EV366" s="97"/>
      <c r="EW366" s="97"/>
      <c r="EX366" s="97"/>
      <c r="EY366" s="97"/>
      <c r="EZ366" s="97"/>
      <c r="FA366" s="97"/>
      <c r="FB366" s="97"/>
      <c r="FC366" s="97"/>
      <c r="FD366" s="97"/>
      <c r="FE366" s="97"/>
    </row>
    <row r="367" spans="36:161" ht="15.75">
      <c r="AJ367" s="94" t="s">
        <v>121</v>
      </c>
      <c r="AK367" s="94"/>
      <c r="AL367" s="94"/>
      <c r="AM367" s="94"/>
      <c r="AN367" s="94"/>
      <c r="AO367" s="94"/>
      <c r="AP367" s="94"/>
      <c r="AQ367" s="94"/>
      <c r="AR367" s="94"/>
      <c r="AS367" s="94"/>
      <c r="AT367" s="94"/>
      <c r="AU367" s="94"/>
      <c r="AV367" s="94"/>
      <c r="AW367" s="94"/>
      <c r="AX367" s="94"/>
      <c r="AY367" s="94"/>
      <c r="AZ367" s="94"/>
      <c r="BA367" s="94"/>
      <c r="BB367" s="94"/>
      <c r="BC367" s="94"/>
      <c r="BD367" s="94"/>
      <c r="BE367" s="94"/>
      <c r="BF367" s="94"/>
      <c r="BG367" s="94"/>
      <c r="BH367" s="94"/>
      <c r="BI367" s="94"/>
      <c r="BJ367" s="94"/>
      <c r="BK367" s="94"/>
      <c r="BL367" s="94"/>
      <c r="BM367" s="94"/>
      <c r="BN367" s="94"/>
      <c r="BO367" s="94"/>
      <c r="BP367" s="94"/>
      <c r="BQ367" s="94"/>
      <c r="BR367" s="94"/>
      <c r="BS367" s="94"/>
      <c r="BT367" s="94"/>
      <c r="BU367" s="94"/>
      <c r="BV367" s="94"/>
      <c r="BW367" s="94"/>
      <c r="BX367" s="37"/>
      <c r="BY367" s="37"/>
      <c r="BZ367" s="94" t="s">
        <v>112</v>
      </c>
      <c r="CA367" s="94"/>
      <c r="CB367" s="94"/>
      <c r="CC367" s="94"/>
      <c r="CD367" s="94"/>
      <c r="CE367" s="94"/>
      <c r="CF367" s="94"/>
      <c r="CG367" s="94"/>
      <c r="CH367" s="94"/>
      <c r="CI367" s="94"/>
      <c r="CJ367" s="94"/>
      <c r="CK367" s="94"/>
      <c r="CL367" s="94"/>
      <c r="CM367" s="94"/>
      <c r="CN367" s="94"/>
      <c r="CO367" s="94"/>
      <c r="CP367" s="94"/>
      <c r="CQ367" s="94"/>
      <c r="CR367" s="94"/>
      <c r="CS367" s="94"/>
      <c r="CT367" s="37"/>
      <c r="CU367" s="37"/>
      <c r="CV367" s="94" t="s">
        <v>113</v>
      </c>
      <c r="CW367" s="94"/>
      <c r="CX367" s="94"/>
      <c r="CY367" s="94"/>
      <c r="CZ367" s="94"/>
      <c r="DA367" s="94"/>
      <c r="DB367" s="94"/>
      <c r="DC367" s="94"/>
      <c r="DD367" s="94"/>
      <c r="DE367" s="94"/>
      <c r="DF367" s="94"/>
      <c r="DG367" s="94"/>
      <c r="DH367" s="94"/>
      <c r="DI367" s="94"/>
      <c r="DJ367" s="94"/>
      <c r="DK367" s="94"/>
      <c r="DL367" s="94"/>
      <c r="DM367" s="94"/>
      <c r="DN367" s="94"/>
      <c r="DO367" s="94"/>
      <c r="DP367" s="94"/>
      <c r="DQ367" s="94"/>
      <c r="DR367" s="94"/>
      <c r="DS367" s="94"/>
      <c r="DT367" s="94"/>
      <c r="DU367" s="94"/>
      <c r="DV367" s="94"/>
      <c r="DW367" s="94"/>
      <c r="DX367" s="94"/>
      <c r="DY367" s="94"/>
      <c r="DZ367" s="94"/>
      <c r="EA367" s="94"/>
      <c r="EB367" s="37"/>
      <c r="EC367" s="37"/>
      <c r="ED367" s="94" t="s">
        <v>122</v>
      </c>
      <c r="EE367" s="94"/>
      <c r="EF367" s="94"/>
      <c r="EG367" s="94"/>
      <c r="EH367" s="94"/>
      <c r="EI367" s="94"/>
      <c r="EJ367" s="94"/>
      <c r="EK367" s="94"/>
      <c r="EL367" s="94"/>
      <c r="EM367" s="94"/>
      <c r="EN367" s="94"/>
      <c r="EO367" s="94"/>
      <c r="EP367" s="94"/>
      <c r="EQ367" s="94"/>
      <c r="ER367" s="94"/>
      <c r="ES367" s="94"/>
      <c r="ET367" s="94"/>
      <c r="EU367" s="94"/>
      <c r="EV367" s="94"/>
      <c r="EW367" s="94"/>
      <c r="EX367" s="94"/>
      <c r="EY367" s="94"/>
      <c r="EZ367" s="94"/>
      <c r="FA367" s="94"/>
      <c r="FB367" s="94"/>
      <c r="FC367" s="94"/>
      <c r="FD367" s="94"/>
      <c r="FE367" s="94"/>
    </row>
    <row r="368" spans="1:37" ht="17.25" customHeight="1">
      <c r="A368" s="95" t="s">
        <v>123</v>
      </c>
      <c r="B368" s="95"/>
      <c r="C368" s="97"/>
      <c r="D368" s="97"/>
      <c r="E368" s="97"/>
      <c r="F368" s="97"/>
      <c r="G368" s="97"/>
      <c r="H368" s="98" t="s">
        <v>124</v>
      </c>
      <c r="I368" s="98"/>
      <c r="J368" s="98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5">
        <v>20</v>
      </c>
      <c r="AD368" s="95"/>
      <c r="AE368" s="95"/>
      <c r="AF368" s="95"/>
      <c r="AG368" s="96" t="s">
        <v>131</v>
      </c>
      <c r="AH368" s="96"/>
      <c r="AI368" s="96"/>
      <c r="AJ368" s="96"/>
      <c r="AK368" s="1" t="s">
        <v>125</v>
      </c>
    </row>
    <row r="369" spans="1:39" ht="14.25" customHeight="1">
      <c r="A369" s="99" t="s">
        <v>126</v>
      </c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</row>
  </sheetData>
  <sheetProtection selectLockedCells="1" selectUnlockedCells="1"/>
  <mergeCells count="3077">
    <mergeCell ref="CA120:CN120"/>
    <mergeCell ref="CO120:DC120"/>
    <mergeCell ref="DD120:DR120"/>
    <mergeCell ref="DS120:EM120"/>
    <mergeCell ref="B120:AK120"/>
    <mergeCell ref="AL120:AX120"/>
    <mergeCell ref="AY120:BL120"/>
    <mergeCell ref="BM120:BZ120"/>
    <mergeCell ref="EN258:FE258"/>
    <mergeCell ref="B182:AK182"/>
    <mergeCell ref="AL182:AX182"/>
    <mergeCell ref="AY182:BL182"/>
    <mergeCell ref="BM182:BZ182"/>
    <mergeCell ref="CA182:CN182"/>
    <mergeCell ref="CO182:DC182"/>
    <mergeCell ref="DD182:DR182"/>
    <mergeCell ref="DS182:EM182"/>
    <mergeCell ref="EN182:FE182"/>
    <mergeCell ref="CA258:CN258"/>
    <mergeCell ref="CO258:DC258"/>
    <mergeCell ref="DD258:DR258"/>
    <mergeCell ref="DS258:EM258"/>
    <mergeCell ref="B258:AK258"/>
    <mergeCell ref="AL258:AX258"/>
    <mergeCell ref="AY258:BL258"/>
    <mergeCell ref="BM258:BZ258"/>
    <mergeCell ref="FH211:FK211"/>
    <mergeCell ref="B130:AK130"/>
    <mergeCell ref="AL130:AX130"/>
    <mergeCell ref="AY130:BL130"/>
    <mergeCell ref="BM130:BZ130"/>
    <mergeCell ref="CA130:CN130"/>
    <mergeCell ref="CO130:DC130"/>
    <mergeCell ref="DD130:DR130"/>
    <mergeCell ref="DS130:EM130"/>
    <mergeCell ref="EN130:FE130"/>
    <mergeCell ref="DD226:DR226"/>
    <mergeCell ref="DS226:EM226"/>
    <mergeCell ref="EN226:FE226"/>
    <mergeCell ref="B149:AK149"/>
    <mergeCell ref="AL149:AX149"/>
    <mergeCell ref="AY149:BL149"/>
    <mergeCell ref="BM149:BZ149"/>
    <mergeCell ref="CA149:CN149"/>
    <mergeCell ref="CO149:DC149"/>
    <mergeCell ref="DD149:DR149"/>
    <mergeCell ref="B226:AK226"/>
    <mergeCell ref="AL226:AX226"/>
    <mergeCell ref="AY226:BL226"/>
    <mergeCell ref="BM226:BZ226"/>
    <mergeCell ref="CA226:CN226"/>
    <mergeCell ref="CO226:DC226"/>
    <mergeCell ref="CA155:CN155"/>
    <mergeCell ref="CO155:DC155"/>
    <mergeCell ref="CA171:CN171"/>
    <mergeCell ref="CO171:DC171"/>
    <mergeCell ref="CA224:CN224"/>
    <mergeCell ref="CO224:DC224"/>
    <mergeCell ref="CA220:CN220"/>
    <mergeCell ref="CO220:DC220"/>
    <mergeCell ref="DD155:DR155"/>
    <mergeCell ref="DS155:EM155"/>
    <mergeCell ref="B155:AK155"/>
    <mergeCell ref="AL155:AX155"/>
    <mergeCell ref="AY155:BL155"/>
    <mergeCell ref="BM155:BZ155"/>
    <mergeCell ref="CA227:CN227"/>
    <mergeCell ref="CO227:DC227"/>
    <mergeCell ref="DD227:DR227"/>
    <mergeCell ref="DS227:EM227"/>
    <mergeCell ref="B227:AK227"/>
    <mergeCell ref="AL227:AX227"/>
    <mergeCell ref="AY227:BL227"/>
    <mergeCell ref="BM227:BZ227"/>
    <mergeCell ref="FK111:FQ111"/>
    <mergeCell ref="B179:AK179"/>
    <mergeCell ref="AL179:AX179"/>
    <mergeCell ref="AY179:BL179"/>
    <mergeCell ref="BM179:BZ179"/>
    <mergeCell ref="CA179:CN179"/>
    <mergeCell ref="CO179:DC179"/>
    <mergeCell ref="DD179:DR179"/>
    <mergeCell ref="DS179:EM179"/>
    <mergeCell ref="EN179:FE179"/>
    <mergeCell ref="DD171:DR171"/>
    <mergeCell ref="DS171:EM171"/>
    <mergeCell ref="B171:AK171"/>
    <mergeCell ref="AL171:AX171"/>
    <mergeCell ref="AY171:BL171"/>
    <mergeCell ref="BM171:BZ171"/>
    <mergeCell ref="B230:AK230"/>
    <mergeCell ref="AL230:AX230"/>
    <mergeCell ref="AY230:BL230"/>
    <mergeCell ref="BM230:BZ230"/>
    <mergeCell ref="B170:AK170"/>
    <mergeCell ref="AL170:AX170"/>
    <mergeCell ref="AY170:BL170"/>
    <mergeCell ref="BM170:BZ170"/>
    <mergeCell ref="DD153:DR153"/>
    <mergeCell ref="DS153:EM153"/>
    <mergeCell ref="EN153:FE153"/>
    <mergeCell ref="CA230:CN230"/>
    <mergeCell ref="CO230:DC230"/>
    <mergeCell ref="CA170:CN170"/>
    <mergeCell ref="CO170:DC170"/>
    <mergeCell ref="DD230:DR230"/>
    <mergeCell ref="DS230:EM230"/>
    <mergeCell ref="EN230:FE230"/>
    <mergeCell ref="B153:AK153"/>
    <mergeCell ref="AL153:AX153"/>
    <mergeCell ref="AY153:BL153"/>
    <mergeCell ref="BM153:BZ153"/>
    <mergeCell ref="FK109:FQ109"/>
    <mergeCell ref="FK110:FQ110"/>
    <mergeCell ref="FK24:FP24"/>
    <mergeCell ref="CA211:CN211"/>
    <mergeCell ref="CO211:DC211"/>
    <mergeCell ref="DD211:DR211"/>
    <mergeCell ref="DS211:EM211"/>
    <mergeCell ref="EN211:FE211"/>
    <mergeCell ref="CA153:CN153"/>
    <mergeCell ref="CO153:DC153"/>
    <mergeCell ref="EN209:FE209"/>
    <mergeCell ref="DD170:DR170"/>
    <mergeCell ref="DS170:EM170"/>
    <mergeCell ref="EN170:FE170"/>
    <mergeCell ref="DS208:EM208"/>
    <mergeCell ref="EN208:FE208"/>
    <mergeCell ref="DS205:EM205"/>
    <mergeCell ref="EN205:FE205"/>
    <mergeCell ref="EN171:FE171"/>
    <mergeCell ref="DD203:DR203"/>
    <mergeCell ref="B211:AK211"/>
    <mergeCell ref="AL211:AX211"/>
    <mergeCell ref="DD209:DR209"/>
    <mergeCell ref="DS209:EM209"/>
    <mergeCell ref="AY211:BL211"/>
    <mergeCell ref="BM211:BZ211"/>
    <mergeCell ref="DD210:DR210"/>
    <mergeCell ref="DS210:EM210"/>
    <mergeCell ref="AY210:BL210"/>
    <mergeCell ref="BM210:BZ210"/>
    <mergeCell ref="CV367:EA367"/>
    <mergeCell ref="ED367:FE367"/>
    <mergeCell ref="A369:AM369"/>
    <mergeCell ref="FJ108:FM108"/>
    <mergeCell ref="B209:AK209"/>
    <mergeCell ref="AL209:AX209"/>
    <mergeCell ref="AY209:BL209"/>
    <mergeCell ref="BM209:BZ209"/>
    <mergeCell ref="CA209:CN209"/>
    <mergeCell ref="CO209:DC209"/>
    <mergeCell ref="A368:B368"/>
    <mergeCell ref="C368:G368"/>
    <mergeCell ref="H368:J368"/>
    <mergeCell ref="K368:AB368"/>
    <mergeCell ref="AC368:AF368"/>
    <mergeCell ref="AG368:AJ368"/>
    <mergeCell ref="DD365:DW365"/>
    <mergeCell ref="DZ365:FE365"/>
    <mergeCell ref="AJ366:BW366"/>
    <mergeCell ref="BZ366:CS366"/>
    <mergeCell ref="CV366:EA366"/>
    <mergeCell ref="ED366:FE366"/>
    <mergeCell ref="AJ367:BW367"/>
    <mergeCell ref="BZ367:CS367"/>
    <mergeCell ref="DD363:DW363"/>
    <mergeCell ref="DD364:DW364"/>
    <mergeCell ref="DZ364:FE364"/>
    <mergeCell ref="EN353:FE353"/>
    <mergeCell ref="EN354:FE354"/>
    <mergeCell ref="DD360:DW360"/>
    <mergeCell ref="DZ360:FE360"/>
    <mergeCell ref="DD361:DW361"/>
    <mergeCell ref="DZ361:FE361"/>
    <mergeCell ref="B354:AK354"/>
    <mergeCell ref="AL354:AX354"/>
    <mergeCell ref="AY354:BL354"/>
    <mergeCell ref="BM354:BZ354"/>
    <mergeCell ref="CA354:CN354"/>
    <mergeCell ref="CO354:DC354"/>
    <mergeCell ref="DD354:DR354"/>
    <mergeCell ref="DS354:EM354"/>
    <mergeCell ref="DS352:EM352"/>
    <mergeCell ref="EN352:FE352"/>
    <mergeCell ref="B353:AK353"/>
    <mergeCell ref="AL353:AX353"/>
    <mergeCell ref="AY353:BL353"/>
    <mergeCell ref="BM353:BZ353"/>
    <mergeCell ref="CA353:CN353"/>
    <mergeCell ref="CO353:DC353"/>
    <mergeCell ref="DD353:DR353"/>
    <mergeCell ref="DS353:EM353"/>
    <mergeCell ref="DD351:DR351"/>
    <mergeCell ref="DS351:EM351"/>
    <mergeCell ref="EN351:FE351"/>
    <mergeCell ref="B352:AK352"/>
    <mergeCell ref="AL352:AX352"/>
    <mergeCell ref="AY352:BL352"/>
    <mergeCell ref="BM352:BZ352"/>
    <mergeCell ref="CA352:CN352"/>
    <mergeCell ref="CO352:DC352"/>
    <mergeCell ref="DD352:DR352"/>
    <mergeCell ref="B351:AK351"/>
    <mergeCell ref="AL351:AX351"/>
    <mergeCell ref="AY351:BL351"/>
    <mergeCell ref="BM351:BZ351"/>
    <mergeCell ref="CA351:CN351"/>
    <mergeCell ref="CO351:DC351"/>
    <mergeCell ref="EN348:FE348"/>
    <mergeCell ref="B349:AK349"/>
    <mergeCell ref="AL349:AX349"/>
    <mergeCell ref="AY349:BL349"/>
    <mergeCell ref="BM349:BZ349"/>
    <mergeCell ref="CA349:CN349"/>
    <mergeCell ref="CO349:DC349"/>
    <mergeCell ref="DD349:DR349"/>
    <mergeCell ref="DS349:EM349"/>
    <mergeCell ref="EN349:FE349"/>
    <mergeCell ref="DS347:EM347"/>
    <mergeCell ref="EN347:FE347"/>
    <mergeCell ref="B348:AK348"/>
    <mergeCell ref="AL348:AX348"/>
    <mergeCell ref="AY348:BL348"/>
    <mergeCell ref="BM348:BZ348"/>
    <mergeCell ref="CA348:CN348"/>
    <mergeCell ref="CO348:DC348"/>
    <mergeCell ref="DD348:DR348"/>
    <mergeCell ref="DS348:EM348"/>
    <mergeCell ref="DD346:DR346"/>
    <mergeCell ref="DS346:EM346"/>
    <mergeCell ref="EN346:FE346"/>
    <mergeCell ref="B347:AK347"/>
    <mergeCell ref="AL347:AX347"/>
    <mergeCell ref="AY347:BL347"/>
    <mergeCell ref="BM347:BZ347"/>
    <mergeCell ref="CA347:CN347"/>
    <mergeCell ref="CO347:DC347"/>
    <mergeCell ref="DD347:DR347"/>
    <mergeCell ref="B346:AK346"/>
    <mergeCell ref="AL346:AX346"/>
    <mergeCell ref="AY346:BL346"/>
    <mergeCell ref="BM346:BZ346"/>
    <mergeCell ref="CA346:CN346"/>
    <mergeCell ref="CO346:DC346"/>
    <mergeCell ref="EN344:FE344"/>
    <mergeCell ref="B345:AK345"/>
    <mergeCell ref="AL345:AX345"/>
    <mergeCell ref="AY345:BL345"/>
    <mergeCell ref="BM345:BZ345"/>
    <mergeCell ref="CA345:CN345"/>
    <mergeCell ref="CO345:DC345"/>
    <mergeCell ref="DD345:DR345"/>
    <mergeCell ref="DS345:EM345"/>
    <mergeCell ref="EN345:FE345"/>
    <mergeCell ref="DS343:EM343"/>
    <mergeCell ref="EN343:FE343"/>
    <mergeCell ref="B344:AK344"/>
    <mergeCell ref="AL344:AX344"/>
    <mergeCell ref="AY344:BL344"/>
    <mergeCell ref="BM344:BZ344"/>
    <mergeCell ref="CA344:CN344"/>
    <mergeCell ref="CO344:DC344"/>
    <mergeCell ref="DD344:DR344"/>
    <mergeCell ref="DS344:EM344"/>
    <mergeCell ref="DD341:DR341"/>
    <mergeCell ref="DS341:EM341"/>
    <mergeCell ref="EN341:FE341"/>
    <mergeCell ref="B343:AK343"/>
    <mergeCell ref="AL343:AX343"/>
    <mergeCell ref="AY343:BL343"/>
    <mergeCell ref="BM343:BZ343"/>
    <mergeCell ref="CA343:CN343"/>
    <mergeCell ref="CO343:DC343"/>
    <mergeCell ref="DD343:DR343"/>
    <mergeCell ref="B341:AK341"/>
    <mergeCell ref="AL341:AX341"/>
    <mergeCell ref="AY341:BL341"/>
    <mergeCell ref="BM341:BZ341"/>
    <mergeCell ref="CA341:CN341"/>
    <mergeCell ref="CO341:DC341"/>
    <mergeCell ref="EN339:FE339"/>
    <mergeCell ref="B340:AK340"/>
    <mergeCell ref="AL340:AX340"/>
    <mergeCell ref="AY340:BL340"/>
    <mergeCell ref="BM340:BZ340"/>
    <mergeCell ref="CA340:CN340"/>
    <mergeCell ref="CO340:DC340"/>
    <mergeCell ref="DD340:DR340"/>
    <mergeCell ref="DS340:EM340"/>
    <mergeCell ref="EN340:FE340"/>
    <mergeCell ref="DS338:EM338"/>
    <mergeCell ref="EN338:FE338"/>
    <mergeCell ref="B339:AK339"/>
    <mergeCell ref="AL339:AX339"/>
    <mergeCell ref="AY339:BL339"/>
    <mergeCell ref="BM339:BZ339"/>
    <mergeCell ref="CA339:CN339"/>
    <mergeCell ref="CO339:DC339"/>
    <mergeCell ref="DD339:DR339"/>
    <mergeCell ref="DS339:EM339"/>
    <mergeCell ref="DD337:DR337"/>
    <mergeCell ref="DS337:EM337"/>
    <mergeCell ref="EN337:FE337"/>
    <mergeCell ref="B338:AK338"/>
    <mergeCell ref="AL338:AX338"/>
    <mergeCell ref="AY338:BL338"/>
    <mergeCell ref="BM338:BZ338"/>
    <mergeCell ref="CA338:CN338"/>
    <mergeCell ref="CO338:DC338"/>
    <mergeCell ref="DD338:DR338"/>
    <mergeCell ref="B337:AK337"/>
    <mergeCell ref="AL337:AX337"/>
    <mergeCell ref="AY337:BL337"/>
    <mergeCell ref="BM337:BZ337"/>
    <mergeCell ref="CA337:CN337"/>
    <mergeCell ref="CO337:DC337"/>
    <mergeCell ref="EN335:FE335"/>
    <mergeCell ref="B336:AK336"/>
    <mergeCell ref="AL336:AX336"/>
    <mergeCell ref="AY336:BL336"/>
    <mergeCell ref="BM336:BZ336"/>
    <mergeCell ref="CA336:CN336"/>
    <mergeCell ref="CO336:DC336"/>
    <mergeCell ref="DD336:DR336"/>
    <mergeCell ref="DS336:EM336"/>
    <mergeCell ref="EN336:FE336"/>
    <mergeCell ref="DS333:EM333"/>
    <mergeCell ref="EN333:FE333"/>
    <mergeCell ref="B335:AK335"/>
    <mergeCell ref="AL335:AX335"/>
    <mergeCell ref="AY335:BL335"/>
    <mergeCell ref="BM335:BZ335"/>
    <mergeCell ref="CA335:CN335"/>
    <mergeCell ref="CO335:DC335"/>
    <mergeCell ref="DD335:DR335"/>
    <mergeCell ref="DS335:EM335"/>
    <mergeCell ref="DD332:DR332"/>
    <mergeCell ref="DS332:EM332"/>
    <mergeCell ref="EN332:FE332"/>
    <mergeCell ref="B333:AK333"/>
    <mergeCell ref="AL333:AX333"/>
    <mergeCell ref="AY333:BL333"/>
    <mergeCell ref="BM333:BZ333"/>
    <mergeCell ref="CA333:CN333"/>
    <mergeCell ref="CO333:DC333"/>
    <mergeCell ref="DD333:DR333"/>
    <mergeCell ref="B332:AK332"/>
    <mergeCell ref="AL332:AX332"/>
    <mergeCell ref="AY332:BL332"/>
    <mergeCell ref="BM332:BZ332"/>
    <mergeCell ref="CA332:CN332"/>
    <mergeCell ref="CO332:DC332"/>
    <mergeCell ref="EN330:FE330"/>
    <mergeCell ref="B331:AK331"/>
    <mergeCell ref="AL331:AX331"/>
    <mergeCell ref="AY331:BL331"/>
    <mergeCell ref="BM331:BZ331"/>
    <mergeCell ref="CA331:CN331"/>
    <mergeCell ref="CO331:DC331"/>
    <mergeCell ref="DD331:DR331"/>
    <mergeCell ref="DS331:EM331"/>
    <mergeCell ref="EN331:FE331"/>
    <mergeCell ref="DS329:EM329"/>
    <mergeCell ref="EN329:FE329"/>
    <mergeCell ref="B330:AK330"/>
    <mergeCell ref="AL330:AX330"/>
    <mergeCell ref="AY330:BL330"/>
    <mergeCell ref="BM330:BZ330"/>
    <mergeCell ref="CA330:CN330"/>
    <mergeCell ref="CO330:DC330"/>
    <mergeCell ref="DD330:DR330"/>
    <mergeCell ref="DS330:EM330"/>
    <mergeCell ref="DD328:DR328"/>
    <mergeCell ref="DS328:EM328"/>
    <mergeCell ref="EN328:FE328"/>
    <mergeCell ref="B329:AK329"/>
    <mergeCell ref="AL329:AX329"/>
    <mergeCell ref="AY329:BL329"/>
    <mergeCell ref="BM329:BZ329"/>
    <mergeCell ref="CA329:CN329"/>
    <mergeCell ref="CO329:DC329"/>
    <mergeCell ref="DD329:DR329"/>
    <mergeCell ref="B328:AK328"/>
    <mergeCell ref="AL328:AX328"/>
    <mergeCell ref="AY328:BL328"/>
    <mergeCell ref="BM328:BZ328"/>
    <mergeCell ref="CA328:CN328"/>
    <mergeCell ref="CO328:DC328"/>
    <mergeCell ref="EN326:FE326"/>
    <mergeCell ref="B327:AK327"/>
    <mergeCell ref="AL327:AX327"/>
    <mergeCell ref="AY327:BL327"/>
    <mergeCell ref="BM327:BZ327"/>
    <mergeCell ref="CA327:CN327"/>
    <mergeCell ref="CO327:DC327"/>
    <mergeCell ref="DD327:DR327"/>
    <mergeCell ref="DS327:EM327"/>
    <mergeCell ref="EN327:FE327"/>
    <mergeCell ref="DS325:EM325"/>
    <mergeCell ref="EN325:FE325"/>
    <mergeCell ref="B326:AK326"/>
    <mergeCell ref="AL326:AX326"/>
    <mergeCell ref="AY326:BL326"/>
    <mergeCell ref="BM326:BZ326"/>
    <mergeCell ref="CA326:CN326"/>
    <mergeCell ref="CO326:DC326"/>
    <mergeCell ref="DD326:DR326"/>
    <mergeCell ref="DS326:EM326"/>
    <mergeCell ref="DD324:DR324"/>
    <mergeCell ref="DS324:EM324"/>
    <mergeCell ref="EN324:FE324"/>
    <mergeCell ref="B325:AK325"/>
    <mergeCell ref="AL325:AX325"/>
    <mergeCell ref="AY325:BL325"/>
    <mergeCell ref="BM325:BZ325"/>
    <mergeCell ref="CA325:CN325"/>
    <mergeCell ref="CO325:DC325"/>
    <mergeCell ref="DD325:DR325"/>
    <mergeCell ref="B324:AK324"/>
    <mergeCell ref="AL324:AX324"/>
    <mergeCell ref="AY324:BL324"/>
    <mergeCell ref="BM324:BZ324"/>
    <mergeCell ref="CA324:CN324"/>
    <mergeCell ref="CO324:DC324"/>
    <mergeCell ref="EN321:FE321"/>
    <mergeCell ref="B322:AK322"/>
    <mergeCell ref="AL322:AX322"/>
    <mergeCell ref="AY322:BL322"/>
    <mergeCell ref="BM322:BZ322"/>
    <mergeCell ref="CA322:CN322"/>
    <mergeCell ref="CO322:DC322"/>
    <mergeCell ref="DD322:DR322"/>
    <mergeCell ref="DS322:EM322"/>
    <mergeCell ref="EN322:FE322"/>
    <mergeCell ref="DS320:EM320"/>
    <mergeCell ref="EN320:FE320"/>
    <mergeCell ref="B321:AK321"/>
    <mergeCell ref="AL321:AX321"/>
    <mergeCell ref="AY321:BL321"/>
    <mergeCell ref="BM321:BZ321"/>
    <mergeCell ref="CA321:CN321"/>
    <mergeCell ref="CO321:DC321"/>
    <mergeCell ref="DD321:DR321"/>
    <mergeCell ref="DS321:EM321"/>
    <mergeCell ref="DD319:DR319"/>
    <mergeCell ref="DS319:EM319"/>
    <mergeCell ref="EN319:FE319"/>
    <mergeCell ref="B320:AK320"/>
    <mergeCell ref="AL320:AX320"/>
    <mergeCell ref="AY320:BL320"/>
    <mergeCell ref="BM320:BZ320"/>
    <mergeCell ref="CA320:CN320"/>
    <mergeCell ref="CO320:DC320"/>
    <mergeCell ref="DD320:DR320"/>
    <mergeCell ref="B319:AK319"/>
    <mergeCell ref="AL319:AX319"/>
    <mergeCell ref="AY319:BL319"/>
    <mergeCell ref="BM319:BZ319"/>
    <mergeCell ref="CA319:CN319"/>
    <mergeCell ref="CO319:DC319"/>
    <mergeCell ref="EN316:FE316"/>
    <mergeCell ref="B318:AK318"/>
    <mergeCell ref="AL318:AX318"/>
    <mergeCell ref="AY318:BL318"/>
    <mergeCell ref="BM318:BZ318"/>
    <mergeCell ref="CA318:CN318"/>
    <mergeCell ref="CO318:DC318"/>
    <mergeCell ref="DD318:DR318"/>
    <mergeCell ref="DS318:EM318"/>
    <mergeCell ref="EN318:FE318"/>
    <mergeCell ref="DS314:EM314"/>
    <mergeCell ref="EN314:FE314"/>
    <mergeCell ref="B316:AK316"/>
    <mergeCell ref="AL316:AX316"/>
    <mergeCell ref="AY316:BL316"/>
    <mergeCell ref="BM316:BZ316"/>
    <mergeCell ref="CA316:CN316"/>
    <mergeCell ref="CO316:DC316"/>
    <mergeCell ref="DD316:DR316"/>
    <mergeCell ref="DS316:EM316"/>
    <mergeCell ref="DD313:DR313"/>
    <mergeCell ref="DS313:EM313"/>
    <mergeCell ref="EN313:FE313"/>
    <mergeCell ref="B314:AK314"/>
    <mergeCell ref="AL314:AX314"/>
    <mergeCell ref="AY314:BL314"/>
    <mergeCell ref="BM314:BZ314"/>
    <mergeCell ref="CA314:CN314"/>
    <mergeCell ref="CO314:DC314"/>
    <mergeCell ref="DD314:DR314"/>
    <mergeCell ref="B313:AK313"/>
    <mergeCell ref="AL313:AX313"/>
    <mergeCell ref="AY313:BL313"/>
    <mergeCell ref="BM313:BZ313"/>
    <mergeCell ref="CA313:CN313"/>
    <mergeCell ref="CO313:DC313"/>
    <mergeCell ref="EN300:FE300"/>
    <mergeCell ref="B312:AK312"/>
    <mergeCell ref="AL312:AX312"/>
    <mergeCell ref="AY312:BL312"/>
    <mergeCell ref="BM312:BZ312"/>
    <mergeCell ref="CA312:CN312"/>
    <mergeCell ref="CO312:DC312"/>
    <mergeCell ref="DD312:DR312"/>
    <mergeCell ref="DS312:EM312"/>
    <mergeCell ref="EN312:FE312"/>
    <mergeCell ref="DS296:EM296"/>
    <mergeCell ref="EN296:FE296"/>
    <mergeCell ref="EN309:FE309"/>
    <mergeCell ref="EN310:FE310"/>
    <mergeCell ref="EN311:FE311"/>
    <mergeCell ref="EN301:FE301"/>
    <mergeCell ref="EN302:FE302"/>
    <mergeCell ref="EN303:FE303"/>
    <mergeCell ref="B300:AK300"/>
    <mergeCell ref="AL300:AX300"/>
    <mergeCell ref="AY300:BL300"/>
    <mergeCell ref="BM300:BZ300"/>
    <mergeCell ref="CA300:CN300"/>
    <mergeCell ref="CO300:DC300"/>
    <mergeCell ref="DD300:DR300"/>
    <mergeCell ref="DS300:EM300"/>
    <mergeCell ref="DD295:DR295"/>
    <mergeCell ref="DS295:EM295"/>
    <mergeCell ref="EN295:FE295"/>
    <mergeCell ref="B296:AK296"/>
    <mergeCell ref="AL296:AX296"/>
    <mergeCell ref="AY296:BL296"/>
    <mergeCell ref="BM296:BZ296"/>
    <mergeCell ref="CA296:CN296"/>
    <mergeCell ref="CO296:DC296"/>
    <mergeCell ref="DD296:DR296"/>
    <mergeCell ref="B295:AK295"/>
    <mergeCell ref="AL295:AX295"/>
    <mergeCell ref="AY295:BL295"/>
    <mergeCell ref="BM295:BZ295"/>
    <mergeCell ref="CA295:CN295"/>
    <mergeCell ref="CO295:DC295"/>
    <mergeCell ref="EN291:FE291"/>
    <mergeCell ref="B293:AK293"/>
    <mergeCell ref="AL293:AX293"/>
    <mergeCell ref="AY293:BL293"/>
    <mergeCell ref="BM293:BZ293"/>
    <mergeCell ref="CA293:CN293"/>
    <mergeCell ref="CO293:DC293"/>
    <mergeCell ref="DD293:DR293"/>
    <mergeCell ref="DS293:EM293"/>
    <mergeCell ref="EN293:FE293"/>
    <mergeCell ref="DS290:EM290"/>
    <mergeCell ref="EN290:FE290"/>
    <mergeCell ref="EN292:FE292"/>
    <mergeCell ref="B291:AK291"/>
    <mergeCell ref="AL291:AX291"/>
    <mergeCell ref="AY291:BL291"/>
    <mergeCell ref="BM291:BZ291"/>
    <mergeCell ref="CA291:CN291"/>
    <mergeCell ref="CO291:DC291"/>
    <mergeCell ref="DD291:DR291"/>
    <mergeCell ref="DS291:EM291"/>
    <mergeCell ref="DD289:DR289"/>
    <mergeCell ref="DS289:EM289"/>
    <mergeCell ref="EN289:FE289"/>
    <mergeCell ref="B290:AK290"/>
    <mergeCell ref="AL290:AX290"/>
    <mergeCell ref="AY290:BL290"/>
    <mergeCell ref="BM290:BZ290"/>
    <mergeCell ref="CA290:CN290"/>
    <mergeCell ref="CO290:DC290"/>
    <mergeCell ref="DD290:DR290"/>
    <mergeCell ref="B289:AK289"/>
    <mergeCell ref="AL289:AX289"/>
    <mergeCell ref="AY289:BL289"/>
    <mergeCell ref="BM289:BZ289"/>
    <mergeCell ref="CA289:CN289"/>
    <mergeCell ref="CO289:DC289"/>
    <mergeCell ref="EN287:FE287"/>
    <mergeCell ref="B288:AK288"/>
    <mergeCell ref="AL288:AX288"/>
    <mergeCell ref="AY288:BL288"/>
    <mergeCell ref="BM288:BZ288"/>
    <mergeCell ref="CA288:CN288"/>
    <mergeCell ref="CO288:DC288"/>
    <mergeCell ref="DD288:DR288"/>
    <mergeCell ref="DS288:EM288"/>
    <mergeCell ref="EN288:FE288"/>
    <mergeCell ref="DS286:EM286"/>
    <mergeCell ref="EN286:FE286"/>
    <mergeCell ref="B287:AK287"/>
    <mergeCell ref="AL287:AX287"/>
    <mergeCell ref="AY287:BL287"/>
    <mergeCell ref="BM287:BZ287"/>
    <mergeCell ref="CA287:CN287"/>
    <mergeCell ref="CO287:DC287"/>
    <mergeCell ref="DD287:DR287"/>
    <mergeCell ref="DS287:EM287"/>
    <mergeCell ref="DD285:DR285"/>
    <mergeCell ref="DS285:EM285"/>
    <mergeCell ref="EN285:FE285"/>
    <mergeCell ref="B286:AK286"/>
    <mergeCell ref="AL286:AX286"/>
    <mergeCell ref="AY286:BL286"/>
    <mergeCell ref="BM286:BZ286"/>
    <mergeCell ref="CA286:CN286"/>
    <mergeCell ref="CO286:DC286"/>
    <mergeCell ref="DD286:DR286"/>
    <mergeCell ref="B285:AK285"/>
    <mergeCell ref="AL285:AX285"/>
    <mergeCell ref="AY285:BL285"/>
    <mergeCell ref="BM285:BZ285"/>
    <mergeCell ref="CA285:CN285"/>
    <mergeCell ref="CO285:DC285"/>
    <mergeCell ref="EN282:FE282"/>
    <mergeCell ref="B284:AK284"/>
    <mergeCell ref="AL284:AX284"/>
    <mergeCell ref="AY284:BL284"/>
    <mergeCell ref="BM284:BZ284"/>
    <mergeCell ref="CA284:CN284"/>
    <mergeCell ref="CO284:DC284"/>
    <mergeCell ref="DD284:DR284"/>
    <mergeCell ref="DS284:EM284"/>
    <mergeCell ref="EN284:FE284"/>
    <mergeCell ref="DS281:EM281"/>
    <mergeCell ref="EN281:FE281"/>
    <mergeCell ref="B282:AK282"/>
    <mergeCell ref="AL282:AX282"/>
    <mergeCell ref="AY282:BL282"/>
    <mergeCell ref="BM282:BZ282"/>
    <mergeCell ref="CA282:CN282"/>
    <mergeCell ref="CO282:DC282"/>
    <mergeCell ref="DD282:DR282"/>
    <mergeCell ref="DS282:EM282"/>
    <mergeCell ref="DD280:DR280"/>
    <mergeCell ref="DS280:EM280"/>
    <mergeCell ref="EN280:FE280"/>
    <mergeCell ref="B281:AK281"/>
    <mergeCell ref="AL281:AX281"/>
    <mergeCell ref="AY281:BL281"/>
    <mergeCell ref="BM281:BZ281"/>
    <mergeCell ref="CA281:CN281"/>
    <mergeCell ref="CO281:DC281"/>
    <mergeCell ref="DD281:DR281"/>
    <mergeCell ref="B280:AK280"/>
    <mergeCell ref="AL280:AX280"/>
    <mergeCell ref="AY280:BL280"/>
    <mergeCell ref="BM280:BZ280"/>
    <mergeCell ref="CA280:CN280"/>
    <mergeCell ref="CO280:DC280"/>
    <mergeCell ref="EN278:FE278"/>
    <mergeCell ref="B279:AK279"/>
    <mergeCell ref="AL279:AX279"/>
    <mergeCell ref="AY279:BL279"/>
    <mergeCell ref="BM279:BZ279"/>
    <mergeCell ref="CA279:CN279"/>
    <mergeCell ref="CO279:DC279"/>
    <mergeCell ref="DD279:DR279"/>
    <mergeCell ref="DS279:EM279"/>
    <mergeCell ref="EN279:FE279"/>
    <mergeCell ref="DS277:EM277"/>
    <mergeCell ref="EN277:FE277"/>
    <mergeCell ref="B278:AK278"/>
    <mergeCell ref="AL278:AX278"/>
    <mergeCell ref="AY278:BL278"/>
    <mergeCell ref="BM278:BZ278"/>
    <mergeCell ref="CA278:CN278"/>
    <mergeCell ref="CO278:DC278"/>
    <mergeCell ref="DD278:DR278"/>
    <mergeCell ref="DS278:EM278"/>
    <mergeCell ref="DD276:DR276"/>
    <mergeCell ref="DS276:EM276"/>
    <mergeCell ref="EN276:FE276"/>
    <mergeCell ref="B277:AK277"/>
    <mergeCell ref="AL277:AX277"/>
    <mergeCell ref="AY277:BL277"/>
    <mergeCell ref="BM277:BZ277"/>
    <mergeCell ref="CA277:CN277"/>
    <mergeCell ref="CO277:DC277"/>
    <mergeCell ref="DD277:DR277"/>
    <mergeCell ref="B276:AK276"/>
    <mergeCell ref="AL276:AX276"/>
    <mergeCell ref="AY276:BL276"/>
    <mergeCell ref="BM276:BZ276"/>
    <mergeCell ref="CA276:CN276"/>
    <mergeCell ref="CO276:DC276"/>
    <mergeCell ref="EN274:FE274"/>
    <mergeCell ref="B275:AK275"/>
    <mergeCell ref="AL275:AX275"/>
    <mergeCell ref="AY275:BL275"/>
    <mergeCell ref="BM275:BZ275"/>
    <mergeCell ref="CA275:CN275"/>
    <mergeCell ref="CO275:DC275"/>
    <mergeCell ref="DD275:DR275"/>
    <mergeCell ref="DS275:EM275"/>
    <mergeCell ref="EN275:FE275"/>
    <mergeCell ref="DS273:EM273"/>
    <mergeCell ref="EN273:FE273"/>
    <mergeCell ref="B274:AK274"/>
    <mergeCell ref="AL274:AX274"/>
    <mergeCell ref="AY274:BL274"/>
    <mergeCell ref="BM274:BZ274"/>
    <mergeCell ref="CA274:CN274"/>
    <mergeCell ref="CO274:DC274"/>
    <mergeCell ref="DD274:DR274"/>
    <mergeCell ref="DS274:EM274"/>
    <mergeCell ref="DD272:DR272"/>
    <mergeCell ref="DS272:EM272"/>
    <mergeCell ref="EN272:FE272"/>
    <mergeCell ref="B273:AK273"/>
    <mergeCell ref="AL273:AX273"/>
    <mergeCell ref="AY273:BL273"/>
    <mergeCell ref="BM273:BZ273"/>
    <mergeCell ref="CA273:CN273"/>
    <mergeCell ref="CO273:DC273"/>
    <mergeCell ref="DD273:DR273"/>
    <mergeCell ref="B272:AK272"/>
    <mergeCell ref="AL272:AX272"/>
    <mergeCell ref="AY272:BL272"/>
    <mergeCell ref="BM272:BZ272"/>
    <mergeCell ref="CA272:CN272"/>
    <mergeCell ref="CO272:DC272"/>
    <mergeCell ref="EN270:FE270"/>
    <mergeCell ref="B271:AK271"/>
    <mergeCell ref="AL271:AX271"/>
    <mergeCell ref="AY271:BL271"/>
    <mergeCell ref="BM271:BZ271"/>
    <mergeCell ref="CA271:CN271"/>
    <mergeCell ref="CO271:DC271"/>
    <mergeCell ref="DD271:DR271"/>
    <mergeCell ref="DS271:EM271"/>
    <mergeCell ref="EN271:FE271"/>
    <mergeCell ref="DS269:EM269"/>
    <mergeCell ref="EN269:FE269"/>
    <mergeCell ref="B270:AK270"/>
    <mergeCell ref="AL270:AX270"/>
    <mergeCell ref="AY270:BL270"/>
    <mergeCell ref="BM270:BZ270"/>
    <mergeCell ref="CA270:CN270"/>
    <mergeCell ref="CO270:DC270"/>
    <mergeCell ref="DD270:DR270"/>
    <mergeCell ref="DS270:EM270"/>
    <mergeCell ref="DD268:DR268"/>
    <mergeCell ref="DS268:EM268"/>
    <mergeCell ref="EN268:FE268"/>
    <mergeCell ref="B269:AK269"/>
    <mergeCell ref="AL269:AX269"/>
    <mergeCell ref="AY269:BL269"/>
    <mergeCell ref="BM269:BZ269"/>
    <mergeCell ref="CA269:CN269"/>
    <mergeCell ref="CO269:DC269"/>
    <mergeCell ref="DD269:DR269"/>
    <mergeCell ref="B268:AK268"/>
    <mergeCell ref="AL268:AX268"/>
    <mergeCell ref="AY268:BL268"/>
    <mergeCell ref="BM268:BZ268"/>
    <mergeCell ref="CA268:CN268"/>
    <mergeCell ref="CO268:DC268"/>
    <mergeCell ref="EN266:FE266"/>
    <mergeCell ref="B267:AK267"/>
    <mergeCell ref="AL267:AX267"/>
    <mergeCell ref="AY267:BL267"/>
    <mergeCell ref="BM267:BZ267"/>
    <mergeCell ref="CA267:CN267"/>
    <mergeCell ref="CO267:DC267"/>
    <mergeCell ref="DD267:DR267"/>
    <mergeCell ref="DS267:EM267"/>
    <mergeCell ref="EN267:FE267"/>
    <mergeCell ref="DS265:EM265"/>
    <mergeCell ref="EN265:FE265"/>
    <mergeCell ref="B266:AK266"/>
    <mergeCell ref="AL266:AX266"/>
    <mergeCell ref="AY266:BL266"/>
    <mergeCell ref="BM266:BZ266"/>
    <mergeCell ref="CA266:CN266"/>
    <mergeCell ref="CO266:DC266"/>
    <mergeCell ref="DD266:DR266"/>
    <mergeCell ref="DS266:EM266"/>
    <mergeCell ref="DD263:DR263"/>
    <mergeCell ref="DS263:EM263"/>
    <mergeCell ref="EN263:FE263"/>
    <mergeCell ref="B265:AK265"/>
    <mergeCell ref="AL265:AX265"/>
    <mergeCell ref="AY265:BL265"/>
    <mergeCell ref="BM265:BZ265"/>
    <mergeCell ref="CA265:CN265"/>
    <mergeCell ref="CO265:DC265"/>
    <mergeCell ref="DD265:DR265"/>
    <mergeCell ref="B263:AK263"/>
    <mergeCell ref="AL263:AX263"/>
    <mergeCell ref="AY263:BL263"/>
    <mergeCell ref="BM263:BZ263"/>
    <mergeCell ref="CA263:CN263"/>
    <mergeCell ref="CO263:DC263"/>
    <mergeCell ref="EN261:FE261"/>
    <mergeCell ref="B262:AK262"/>
    <mergeCell ref="AL262:AX262"/>
    <mergeCell ref="AY262:BL262"/>
    <mergeCell ref="BM262:BZ262"/>
    <mergeCell ref="CA262:CN262"/>
    <mergeCell ref="CO262:DC262"/>
    <mergeCell ref="DD262:DR262"/>
    <mergeCell ref="DS262:EM262"/>
    <mergeCell ref="EN262:FE262"/>
    <mergeCell ref="DS260:EM260"/>
    <mergeCell ref="EN260:FE260"/>
    <mergeCell ref="B261:AK261"/>
    <mergeCell ref="AL261:AX261"/>
    <mergeCell ref="AY261:BL261"/>
    <mergeCell ref="BM261:BZ261"/>
    <mergeCell ref="CA261:CN261"/>
    <mergeCell ref="CO261:DC261"/>
    <mergeCell ref="DD261:DR261"/>
    <mergeCell ref="DS261:EM261"/>
    <mergeCell ref="DD259:DR259"/>
    <mergeCell ref="DS259:EM259"/>
    <mergeCell ref="EN259:FE259"/>
    <mergeCell ref="B260:AK260"/>
    <mergeCell ref="AL260:AX260"/>
    <mergeCell ref="AY260:BL260"/>
    <mergeCell ref="BM260:BZ260"/>
    <mergeCell ref="CA260:CN260"/>
    <mergeCell ref="CO260:DC260"/>
    <mergeCell ref="DD260:DR260"/>
    <mergeCell ref="B259:AK259"/>
    <mergeCell ref="AL259:AX259"/>
    <mergeCell ref="AY259:BL259"/>
    <mergeCell ref="BM259:BZ259"/>
    <mergeCell ref="CA259:CN259"/>
    <mergeCell ref="CO259:DC259"/>
    <mergeCell ref="EN256:FE256"/>
    <mergeCell ref="B257:AK257"/>
    <mergeCell ref="AL257:AX257"/>
    <mergeCell ref="AY257:BL257"/>
    <mergeCell ref="BM257:BZ257"/>
    <mergeCell ref="CA257:CN257"/>
    <mergeCell ref="CO257:DC257"/>
    <mergeCell ref="DD257:DR257"/>
    <mergeCell ref="DS257:EM257"/>
    <mergeCell ref="EN257:FE257"/>
    <mergeCell ref="DS255:EM255"/>
    <mergeCell ref="EN255:FE255"/>
    <mergeCell ref="B256:AK256"/>
    <mergeCell ref="AL256:AX256"/>
    <mergeCell ref="AY256:BL256"/>
    <mergeCell ref="BM256:BZ256"/>
    <mergeCell ref="CA256:CN256"/>
    <mergeCell ref="CO256:DC256"/>
    <mergeCell ref="DD256:DR256"/>
    <mergeCell ref="DS256:EM256"/>
    <mergeCell ref="DD254:DR254"/>
    <mergeCell ref="DS254:EM254"/>
    <mergeCell ref="EN254:FE254"/>
    <mergeCell ref="B255:AK255"/>
    <mergeCell ref="AL255:AX255"/>
    <mergeCell ref="AY255:BL255"/>
    <mergeCell ref="BM255:BZ255"/>
    <mergeCell ref="CA255:CN255"/>
    <mergeCell ref="CO255:DC255"/>
    <mergeCell ref="DD255:DR255"/>
    <mergeCell ref="B254:AK254"/>
    <mergeCell ref="AL254:AX254"/>
    <mergeCell ref="AY254:BL254"/>
    <mergeCell ref="BM254:BZ254"/>
    <mergeCell ref="CA254:CN254"/>
    <mergeCell ref="CO254:DC254"/>
    <mergeCell ref="EN252:FE252"/>
    <mergeCell ref="B253:AK253"/>
    <mergeCell ref="AL253:AX253"/>
    <mergeCell ref="AY253:BL253"/>
    <mergeCell ref="BM253:BZ253"/>
    <mergeCell ref="CA253:CN253"/>
    <mergeCell ref="CO253:DC253"/>
    <mergeCell ref="DD253:DR253"/>
    <mergeCell ref="DS253:EM253"/>
    <mergeCell ref="EN253:FE253"/>
    <mergeCell ref="DS251:EM251"/>
    <mergeCell ref="EN251:FE251"/>
    <mergeCell ref="B252:AK252"/>
    <mergeCell ref="AL252:AX252"/>
    <mergeCell ref="AY252:BL252"/>
    <mergeCell ref="BM252:BZ252"/>
    <mergeCell ref="CA252:CN252"/>
    <mergeCell ref="CO252:DC252"/>
    <mergeCell ref="DD252:DR252"/>
    <mergeCell ref="DS252:EM252"/>
    <mergeCell ref="DD250:DR250"/>
    <mergeCell ref="DS250:EM250"/>
    <mergeCell ref="EN250:FE250"/>
    <mergeCell ref="B251:AK251"/>
    <mergeCell ref="AL251:AX251"/>
    <mergeCell ref="AY251:BL251"/>
    <mergeCell ref="BM251:BZ251"/>
    <mergeCell ref="CA251:CN251"/>
    <mergeCell ref="CO251:DC251"/>
    <mergeCell ref="DD251:DR251"/>
    <mergeCell ref="B250:AK250"/>
    <mergeCell ref="AL250:AX250"/>
    <mergeCell ref="AY250:BL250"/>
    <mergeCell ref="BM250:BZ250"/>
    <mergeCell ref="CA250:CN250"/>
    <mergeCell ref="CO250:DC250"/>
    <mergeCell ref="EN248:FE248"/>
    <mergeCell ref="B249:AK249"/>
    <mergeCell ref="AL249:AX249"/>
    <mergeCell ref="AY249:BL249"/>
    <mergeCell ref="BM249:BZ249"/>
    <mergeCell ref="CA249:CN249"/>
    <mergeCell ref="CO249:DC249"/>
    <mergeCell ref="DD249:DR249"/>
    <mergeCell ref="DS249:EM249"/>
    <mergeCell ref="EN249:FE249"/>
    <mergeCell ref="DS247:EM247"/>
    <mergeCell ref="EN247:FE247"/>
    <mergeCell ref="B248:AK248"/>
    <mergeCell ref="AL248:AX248"/>
    <mergeCell ref="AY248:BL248"/>
    <mergeCell ref="BM248:BZ248"/>
    <mergeCell ref="CA248:CN248"/>
    <mergeCell ref="CO248:DC248"/>
    <mergeCell ref="DD248:DR248"/>
    <mergeCell ref="DS248:EM248"/>
    <mergeCell ref="DD246:DR246"/>
    <mergeCell ref="DS246:EM246"/>
    <mergeCell ref="EN246:FE246"/>
    <mergeCell ref="B247:AK247"/>
    <mergeCell ref="AL247:AX247"/>
    <mergeCell ref="AY247:BL247"/>
    <mergeCell ref="BM247:BZ247"/>
    <mergeCell ref="CA247:CN247"/>
    <mergeCell ref="CO247:DC247"/>
    <mergeCell ref="DD247:DR247"/>
    <mergeCell ref="B246:AK246"/>
    <mergeCell ref="AL246:AX246"/>
    <mergeCell ref="AY246:BL246"/>
    <mergeCell ref="BM246:BZ246"/>
    <mergeCell ref="CA246:CN246"/>
    <mergeCell ref="CO246:DC246"/>
    <mergeCell ref="EN243:FE243"/>
    <mergeCell ref="B244:AK244"/>
    <mergeCell ref="AL244:AX244"/>
    <mergeCell ref="AY244:BL244"/>
    <mergeCell ref="BM244:BZ244"/>
    <mergeCell ref="CA244:CN244"/>
    <mergeCell ref="CO244:DC244"/>
    <mergeCell ref="DD244:DR244"/>
    <mergeCell ref="DS244:EM244"/>
    <mergeCell ref="EN244:FE244"/>
    <mergeCell ref="DS242:EM242"/>
    <mergeCell ref="EN242:FE242"/>
    <mergeCell ref="B243:AK243"/>
    <mergeCell ref="AL243:AX243"/>
    <mergeCell ref="AY243:BL243"/>
    <mergeCell ref="BM243:BZ243"/>
    <mergeCell ref="CA243:CN243"/>
    <mergeCell ref="CO243:DC243"/>
    <mergeCell ref="DD243:DR243"/>
    <mergeCell ref="DS243:EM243"/>
    <mergeCell ref="DD241:DR241"/>
    <mergeCell ref="DS241:EM241"/>
    <mergeCell ref="EN241:FE241"/>
    <mergeCell ref="B242:AK242"/>
    <mergeCell ref="AL242:AX242"/>
    <mergeCell ref="AY242:BL242"/>
    <mergeCell ref="BM242:BZ242"/>
    <mergeCell ref="CA242:CN242"/>
    <mergeCell ref="CO242:DC242"/>
    <mergeCell ref="DD242:DR242"/>
    <mergeCell ref="B241:AK241"/>
    <mergeCell ref="AL241:AX241"/>
    <mergeCell ref="AY241:BL241"/>
    <mergeCell ref="BM241:BZ241"/>
    <mergeCell ref="CA241:CN241"/>
    <mergeCell ref="CO241:DC241"/>
    <mergeCell ref="EN239:FE239"/>
    <mergeCell ref="B240:AK240"/>
    <mergeCell ref="AL240:AX240"/>
    <mergeCell ref="AY240:BL240"/>
    <mergeCell ref="BM240:BZ240"/>
    <mergeCell ref="CA240:CN240"/>
    <mergeCell ref="CO240:DC240"/>
    <mergeCell ref="DD240:DR240"/>
    <mergeCell ref="DS240:EM240"/>
    <mergeCell ref="EN240:FE240"/>
    <mergeCell ref="DS238:EM238"/>
    <mergeCell ref="EN238:FE238"/>
    <mergeCell ref="B239:AK239"/>
    <mergeCell ref="AL239:AX239"/>
    <mergeCell ref="AY239:BL239"/>
    <mergeCell ref="BM239:BZ239"/>
    <mergeCell ref="CA239:CN239"/>
    <mergeCell ref="CO239:DC239"/>
    <mergeCell ref="DD239:DR239"/>
    <mergeCell ref="DS239:EM239"/>
    <mergeCell ref="DD236:DR236"/>
    <mergeCell ref="DS236:EM236"/>
    <mergeCell ref="EN236:FE236"/>
    <mergeCell ref="B238:AK238"/>
    <mergeCell ref="AL238:AX238"/>
    <mergeCell ref="AY238:BL238"/>
    <mergeCell ref="BM238:BZ238"/>
    <mergeCell ref="CA238:CN238"/>
    <mergeCell ref="CO238:DC238"/>
    <mergeCell ref="DD238:DR238"/>
    <mergeCell ref="B236:AK236"/>
    <mergeCell ref="AL236:AX236"/>
    <mergeCell ref="AY236:BL236"/>
    <mergeCell ref="BM236:BZ236"/>
    <mergeCell ref="CA236:CN236"/>
    <mergeCell ref="CO236:DC236"/>
    <mergeCell ref="EN234:FE234"/>
    <mergeCell ref="B235:AK235"/>
    <mergeCell ref="AL235:AX235"/>
    <mergeCell ref="AY235:BL235"/>
    <mergeCell ref="BM235:BZ235"/>
    <mergeCell ref="CA235:CN235"/>
    <mergeCell ref="CO235:DC235"/>
    <mergeCell ref="DD235:DR235"/>
    <mergeCell ref="DS235:EM235"/>
    <mergeCell ref="EN235:FE235"/>
    <mergeCell ref="DS233:EM233"/>
    <mergeCell ref="EN233:FE233"/>
    <mergeCell ref="B234:AK234"/>
    <mergeCell ref="AL234:AX234"/>
    <mergeCell ref="AY234:BL234"/>
    <mergeCell ref="BM234:BZ234"/>
    <mergeCell ref="CA234:CN234"/>
    <mergeCell ref="CO234:DC234"/>
    <mergeCell ref="DD234:DR234"/>
    <mergeCell ref="DS234:EM234"/>
    <mergeCell ref="DD232:DR232"/>
    <mergeCell ref="DS232:EM232"/>
    <mergeCell ref="EN232:FE232"/>
    <mergeCell ref="B233:AK233"/>
    <mergeCell ref="AL233:AX233"/>
    <mergeCell ref="AY233:BL233"/>
    <mergeCell ref="BM233:BZ233"/>
    <mergeCell ref="CA233:CN233"/>
    <mergeCell ref="CO233:DC233"/>
    <mergeCell ref="DD233:DR233"/>
    <mergeCell ref="B232:AK232"/>
    <mergeCell ref="AL232:AX232"/>
    <mergeCell ref="AY232:BL232"/>
    <mergeCell ref="BM232:BZ232"/>
    <mergeCell ref="CA232:CN232"/>
    <mergeCell ref="CO232:DC232"/>
    <mergeCell ref="EN228:FE228"/>
    <mergeCell ref="B229:AK229"/>
    <mergeCell ref="AL229:AX229"/>
    <mergeCell ref="AY229:BL229"/>
    <mergeCell ref="BM229:BZ229"/>
    <mergeCell ref="CA229:CN229"/>
    <mergeCell ref="CO229:DC229"/>
    <mergeCell ref="DD229:DR229"/>
    <mergeCell ref="DS229:EM229"/>
    <mergeCell ref="EN229:FE229"/>
    <mergeCell ref="DS225:EM225"/>
    <mergeCell ref="EN225:FE225"/>
    <mergeCell ref="EN227:FE227"/>
    <mergeCell ref="B228:AK228"/>
    <mergeCell ref="AL228:AX228"/>
    <mergeCell ref="AY228:BL228"/>
    <mergeCell ref="BM228:BZ228"/>
    <mergeCell ref="CA228:CN228"/>
    <mergeCell ref="CO228:DC228"/>
    <mergeCell ref="DD228:DR228"/>
    <mergeCell ref="DS228:EM228"/>
    <mergeCell ref="DD224:DR224"/>
    <mergeCell ref="DS224:EM224"/>
    <mergeCell ref="EN224:FE224"/>
    <mergeCell ref="B225:AK225"/>
    <mergeCell ref="AL225:AX225"/>
    <mergeCell ref="AY225:BL225"/>
    <mergeCell ref="BM225:BZ225"/>
    <mergeCell ref="CA225:CN225"/>
    <mergeCell ref="CO225:DC225"/>
    <mergeCell ref="DD225:DR225"/>
    <mergeCell ref="B224:AK224"/>
    <mergeCell ref="AL224:AX224"/>
    <mergeCell ref="AY224:BL224"/>
    <mergeCell ref="BM224:BZ224"/>
    <mergeCell ref="EN222:FE222"/>
    <mergeCell ref="B223:AK223"/>
    <mergeCell ref="AL223:AX223"/>
    <mergeCell ref="AY223:BL223"/>
    <mergeCell ref="BM223:BZ223"/>
    <mergeCell ref="CA223:CN223"/>
    <mergeCell ref="CO223:DC223"/>
    <mergeCell ref="DD223:DR223"/>
    <mergeCell ref="DS223:EM223"/>
    <mergeCell ref="EN223:FE223"/>
    <mergeCell ref="DS221:EM221"/>
    <mergeCell ref="EN221:FE221"/>
    <mergeCell ref="B222:AK222"/>
    <mergeCell ref="AL222:AX222"/>
    <mergeCell ref="AY222:BL222"/>
    <mergeCell ref="BM222:BZ222"/>
    <mergeCell ref="CA222:CN222"/>
    <mergeCell ref="CO222:DC222"/>
    <mergeCell ref="DD222:DR222"/>
    <mergeCell ref="DS222:EM222"/>
    <mergeCell ref="DD220:DR220"/>
    <mergeCell ref="DS220:EM220"/>
    <mergeCell ref="EN220:FE220"/>
    <mergeCell ref="B221:AK221"/>
    <mergeCell ref="AL221:AX221"/>
    <mergeCell ref="AY221:BL221"/>
    <mergeCell ref="BM221:BZ221"/>
    <mergeCell ref="CA221:CN221"/>
    <mergeCell ref="CO221:DC221"/>
    <mergeCell ref="DD221:DR221"/>
    <mergeCell ref="B220:AK220"/>
    <mergeCell ref="AL220:AX220"/>
    <mergeCell ref="AY220:BL220"/>
    <mergeCell ref="BM220:BZ220"/>
    <mergeCell ref="EN218:FE218"/>
    <mergeCell ref="B219:AK219"/>
    <mergeCell ref="AL219:AX219"/>
    <mergeCell ref="AY219:BL219"/>
    <mergeCell ref="BM219:BZ219"/>
    <mergeCell ref="CA219:CN219"/>
    <mergeCell ref="CO219:DC219"/>
    <mergeCell ref="DD219:DR219"/>
    <mergeCell ref="DS219:EM219"/>
    <mergeCell ref="EN219:FE219"/>
    <mergeCell ref="DS217:EM217"/>
    <mergeCell ref="EN217:FE217"/>
    <mergeCell ref="B218:AK218"/>
    <mergeCell ref="AL218:AX218"/>
    <mergeCell ref="AY218:BL218"/>
    <mergeCell ref="BM218:BZ218"/>
    <mergeCell ref="CA218:CN218"/>
    <mergeCell ref="CO218:DC218"/>
    <mergeCell ref="DD218:DR218"/>
    <mergeCell ref="DS218:EM218"/>
    <mergeCell ref="DD215:DR215"/>
    <mergeCell ref="DS215:EM215"/>
    <mergeCell ref="EN215:FE215"/>
    <mergeCell ref="B217:AK217"/>
    <mergeCell ref="AL217:AX217"/>
    <mergeCell ref="AY217:BL217"/>
    <mergeCell ref="BM217:BZ217"/>
    <mergeCell ref="CA217:CN217"/>
    <mergeCell ref="CO217:DC217"/>
    <mergeCell ref="DD217:DR217"/>
    <mergeCell ref="B215:AK215"/>
    <mergeCell ref="AL215:AX215"/>
    <mergeCell ref="AY215:BL215"/>
    <mergeCell ref="BM215:BZ215"/>
    <mergeCell ref="CA215:CN215"/>
    <mergeCell ref="CO215:DC215"/>
    <mergeCell ref="EN213:FE213"/>
    <mergeCell ref="B214:AK214"/>
    <mergeCell ref="AL214:AX214"/>
    <mergeCell ref="AY214:BL214"/>
    <mergeCell ref="BM214:BZ214"/>
    <mergeCell ref="CA214:CN214"/>
    <mergeCell ref="CO214:DC214"/>
    <mergeCell ref="DD214:DR214"/>
    <mergeCell ref="DS214:EM214"/>
    <mergeCell ref="EN214:FE214"/>
    <mergeCell ref="DS212:EM212"/>
    <mergeCell ref="EN212:FE212"/>
    <mergeCell ref="B213:AK213"/>
    <mergeCell ref="AL213:AX213"/>
    <mergeCell ref="AY213:BL213"/>
    <mergeCell ref="BM213:BZ213"/>
    <mergeCell ref="CA213:CN213"/>
    <mergeCell ref="CO213:DC213"/>
    <mergeCell ref="DD213:DR213"/>
    <mergeCell ref="DS213:EM213"/>
    <mergeCell ref="EN210:FE210"/>
    <mergeCell ref="B212:AK212"/>
    <mergeCell ref="AL212:AX212"/>
    <mergeCell ref="AY212:BL212"/>
    <mergeCell ref="BM212:BZ212"/>
    <mergeCell ref="CA212:CN212"/>
    <mergeCell ref="CO212:DC212"/>
    <mergeCell ref="DD212:DR212"/>
    <mergeCell ref="B210:AK210"/>
    <mergeCell ref="AL210:AX210"/>
    <mergeCell ref="CA210:CN210"/>
    <mergeCell ref="CO210:DC210"/>
    <mergeCell ref="EN207:FE207"/>
    <mergeCell ref="B208:AK208"/>
    <mergeCell ref="AL208:AX208"/>
    <mergeCell ref="AY208:BL208"/>
    <mergeCell ref="BM208:BZ208"/>
    <mergeCell ref="CA208:CN208"/>
    <mergeCell ref="CO208:DC208"/>
    <mergeCell ref="DD208:DR208"/>
    <mergeCell ref="B207:AK207"/>
    <mergeCell ref="AL207:AX207"/>
    <mergeCell ref="AY207:BL207"/>
    <mergeCell ref="BM207:BZ207"/>
    <mergeCell ref="CA207:CN207"/>
    <mergeCell ref="CO207:DC207"/>
    <mergeCell ref="DD207:DR207"/>
    <mergeCell ref="DS207:EM207"/>
    <mergeCell ref="DS203:EM203"/>
    <mergeCell ref="EN203:FE203"/>
    <mergeCell ref="B205:AK205"/>
    <mergeCell ref="AL205:AX205"/>
    <mergeCell ref="AY205:BL205"/>
    <mergeCell ref="BM205:BZ205"/>
    <mergeCell ref="CA205:CN205"/>
    <mergeCell ref="CO205:DC205"/>
    <mergeCell ref="DD205:DR205"/>
    <mergeCell ref="B203:AK203"/>
    <mergeCell ref="AL203:AX203"/>
    <mergeCell ref="AY203:BL203"/>
    <mergeCell ref="BM203:BZ203"/>
    <mergeCell ref="CA203:CN203"/>
    <mergeCell ref="CO203:DC203"/>
    <mergeCell ref="EN201:FE201"/>
    <mergeCell ref="B202:AK202"/>
    <mergeCell ref="AL202:AX202"/>
    <mergeCell ref="AY202:BL202"/>
    <mergeCell ref="BM202:BZ202"/>
    <mergeCell ref="CA202:CN202"/>
    <mergeCell ref="CO202:DC202"/>
    <mergeCell ref="DD202:DR202"/>
    <mergeCell ref="DS202:EM202"/>
    <mergeCell ref="B201:AK201"/>
    <mergeCell ref="AL201:AX201"/>
    <mergeCell ref="AY201:BL201"/>
    <mergeCell ref="BM201:BZ201"/>
    <mergeCell ref="DD199:DR199"/>
    <mergeCell ref="DS199:EM199"/>
    <mergeCell ref="EN199:FE199"/>
    <mergeCell ref="EN202:FE202"/>
    <mergeCell ref="DS200:EM200"/>
    <mergeCell ref="EN200:FE200"/>
    <mergeCell ref="DD201:DR201"/>
    <mergeCell ref="AL200:AX200"/>
    <mergeCell ref="AY200:BL200"/>
    <mergeCell ref="BM200:BZ200"/>
    <mergeCell ref="DS201:EM201"/>
    <mergeCell ref="CA201:CN201"/>
    <mergeCell ref="CO201:DC201"/>
    <mergeCell ref="CA200:CN200"/>
    <mergeCell ref="CO200:DC200"/>
    <mergeCell ref="DD200:DR200"/>
    <mergeCell ref="B199:AK199"/>
    <mergeCell ref="AL199:AX199"/>
    <mergeCell ref="AY199:BL199"/>
    <mergeCell ref="BM199:BZ199"/>
    <mergeCell ref="CA199:CN199"/>
    <mergeCell ref="CO199:DC199"/>
    <mergeCell ref="B200:AK200"/>
    <mergeCell ref="EN197:FE197"/>
    <mergeCell ref="B198:AK198"/>
    <mergeCell ref="AL198:AX198"/>
    <mergeCell ref="AY198:BL198"/>
    <mergeCell ref="BM198:BZ198"/>
    <mergeCell ref="CA198:CN198"/>
    <mergeCell ref="CO198:DC198"/>
    <mergeCell ref="DD198:DR198"/>
    <mergeCell ref="DS198:EM198"/>
    <mergeCell ref="EN198:FE198"/>
    <mergeCell ref="DS196:EM196"/>
    <mergeCell ref="EN196:FE196"/>
    <mergeCell ref="B197:AK197"/>
    <mergeCell ref="AL197:AX197"/>
    <mergeCell ref="AY197:BL197"/>
    <mergeCell ref="BM197:BZ197"/>
    <mergeCell ref="CA197:CN197"/>
    <mergeCell ref="CO197:DC197"/>
    <mergeCell ref="DD197:DR197"/>
    <mergeCell ref="DS197:EM197"/>
    <mergeCell ref="DD194:DR194"/>
    <mergeCell ref="DS194:EM194"/>
    <mergeCell ref="EN194:FE194"/>
    <mergeCell ref="B196:AK196"/>
    <mergeCell ref="AL196:AX196"/>
    <mergeCell ref="AY196:BL196"/>
    <mergeCell ref="BM196:BZ196"/>
    <mergeCell ref="CA196:CN196"/>
    <mergeCell ref="CO196:DC196"/>
    <mergeCell ref="DD196:DR196"/>
    <mergeCell ref="B194:AK194"/>
    <mergeCell ref="AL194:AX194"/>
    <mergeCell ref="AY194:BL194"/>
    <mergeCell ref="BM194:BZ194"/>
    <mergeCell ref="CA194:CN194"/>
    <mergeCell ref="CO194:DC194"/>
    <mergeCell ref="EN192:FE192"/>
    <mergeCell ref="B193:AK193"/>
    <mergeCell ref="AL193:AX193"/>
    <mergeCell ref="AY193:BL193"/>
    <mergeCell ref="BM193:BZ193"/>
    <mergeCell ref="CA193:CN193"/>
    <mergeCell ref="CO193:DC193"/>
    <mergeCell ref="DD193:DR193"/>
    <mergeCell ref="DS193:EM193"/>
    <mergeCell ref="EN193:FE193"/>
    <mergeCell ref="DS191:EM191"/>
    <mergeCell ref="EN191:FE191"/>
    <mergeCell ref="B192:AK192"/>
    <mergeCell ref="AL192:AX192"/>
    <mergeCell ref="AY192:BL192"/>
    <mergeCell ref="BM192:BZ192"/>
    <mergeCell ref="CA192:CN192"/>
    <mergeCell ref="CO192:DC192"/>
    <mergeCell ref="DD192:DR192"/>
    <mergeCell ref="DS192:EM192"/>
    <mergeCell ref="DD190:DR190"/>
    <mergeCell ref="DS190:EM190"/>
    <mergeCell ref="EN190:FE190"/>
    <mergeCell ref="B191:AK191"/>
    <mergeCell ref="AL191:AX191"/>
    <mergeCell ref="AY191:BL191"/>
    <mergeCell ref="BM191:BZ191"/>
    <mergeCell ref="CA191:CN191"/>
    <mergeCell ref="CO191:DC191"/>
    <mergeCell ref="DD191:DR191"/>
    <mergeCell ref="B190:AK190"/>
    <mergeCell ref="AL190:AX190"/>
    <mergeCell ref="AY190:BL190"/>
    <mergeCell ref="BM190:BZ190"/>
    <mergeCell ref="CA190:CN190"/>
    <mergeCell ref="CO190:DC190"/>
    <mergeCell ref="EN188:FE188"/>
    <mergeCell ref="B189:AK189"/>
    <mergeCell ref="AL189:AX189"/>
    <mergeCell ref="AY189:BL189"/>
    <mergeCell ref="BM189:BZ189"/>
    <mergeCell ref="CA189:CN189"/>
    <mergeCell ref="CO189:DC189"/>
    <mergeCell ref="DD189:DR189"/>
    <mergeCell ref="DS189:EM189"/>
    <mergeCell ref="EN189:FE189"/>
    <mergeCell ref="DS187:EM187"/>
    <mergeCell ref="EN187:FE187"/>
    <mergeCell ref="B188:AK188"/>
    <mergeCell ref="AL188:AX188"/>
    <mergeCell ref="AY188:BL188"/>
    <mergeCell ref="BM188:BZ188"/>
    <mergeCell ref="CA188:CN188"/>
    <mergeCell ref="CO188:DC188"/>
    <mergeCell ref="DD188:DR188"/>
    <mergeCell ref="DS188:EM188"/>
    <mergeCell ref="DD186:DR186"/>
    <mergeCell ref="DS186:EM186"/>
    <mergeCell ref="EN186:FE186"/>
    <mergeCell ref="B187:AK187"/>
    <mergeCell ref="AL187:AX187"/>
    <mergeCell ref="AY187:BL187"/>
    <mergeCell ref="BM187:BZ187"/>
    <mergeCell ref="CA187:CN187"/>
    <mergeCell ref="CO187:DC187"/>
    <mergeCell ref="DD187:DR187"/>
    <mergeCell ref="B186:AK186"/>
    <mergeCell ref="AL186:AX186"/>
    <mergeCell ref="AY186:BL186"/>
    <mergeCell ref="BM186:BZ186"/>
    <mergeCell ref="CA186:CN186"/>
    <mergeCell ref="CO186:DC186"/>
    <mergeCell ref="EN184:FE184"/>
    <mergeCell ref="B185:AK185"/>
    <mergeCell ref="AL185:AX185"/>
    <mergeCell ref="AY185:BL185"/>
    <mergeCell ref="BM185:BZ185"/>
    <mergeCell ref="CA185:CN185"/>
    <mergeCell ref="CO185:DC185"/>
    <mergeCell ref="DD185:DR185"/>
    <mergeCell ref="DS185:EM185"/>
    <mergeCell ref="EN185:FE185"/>
    <mergeCell ref="DS183:EM183"/>
    <mergeCell ref="EN183:FE183"/>
    <mergeCell ref="B184:AK184"/>
    <mergeCell ref="AL184:AX184"/>
    <mergeCell ref="AY184:BL184"/>
    <mergeCell ref="BM184:BZ184"/>
    <mergeCell ref="CA184:CN184"/>
    <mergeCell ref="CO184:DC184"/>
    <mergeCell ref="DD184:DR184"/>
    <mergeCell ref="DS184:EM184"/>
    <mergeCell ref="DD181:DR181"/>
    <mergeCell ref="DS181:EM181"/>
    <mergeCell ref="EN181:FE181"/>
    <mergeCell ref="B183:AK183"/>
    <mergeCell ref="AL183:AX183"/>
    <mergeCell ref="AY183:BL183"/>
    <mergeCell ref="BM183:BZ183"/>
    <mergeCell ref="CA183:CN183"/>
    <mergeCell ref="CO183:DC183"/>
    <mergeCell ref="DD183:DR183"/>
    <mergeCell ref="B181:AK181"/>
    <mergeCell ref="AL181:AX181"/>
    <mergeCell ref="AY181:BL181"/>
    <mergeCell ref="BM181:BZ181"/>
    <mergeCell ref="CA181:CN181"/>
    <mergeCell ref="CO181:DC181"/>
    <mergeCell ref="EN178:FE178"/>
    <mergeCell ref="B180:AK180"/>
    <mergeCell ref="AL180:AX180"/>
    <mergeCell ref="AY180:BL180"/>
    <mergeCell ref="BM180:BZ180"/>
    <mergeCell ref="CA180:CN180"/>
    <mergeCell ref="CO180:DC180"/>
    <mergeCell ref="DD180:DR180"/>
    <mergeCell ref="DS180:EM180"/>
    <mergeCell ref="EN180:FE180"/>
    <mergeCell ref="DS177:EM177"/>
    <mergeCell ref="EN177:FE177"/>
    <mergeCell ref="B178:AK178"/>
    <mergeCell ref="AL178:AX178"/>
    <mergeCell ref="AY178:BL178"/>
    <mergeCell ref="BM178:BZ178"/>
    <mergeCell ref="CA178:CN178"/>
    <mergeCell ref="CO178:DC178"/>
    <mergeCell ref="DD178:DR178"/>
    <mergeCell ref="DS178:EM178"/>
    <mergeCell ref="DD176:DR176"/>
    <mergeCell ref="DS176:EM176"/>
    <mergeCell ref="EN176:FE176"/>
    <mergeCell ref="B177:AK177"/>
    <mergeCell ref="AL177:AX177"/>
    <mergeCell ref="AY177:BL177"/>
    <mergeCell ref="BM177:BZ177"/>
    <mergeCell ref="CA177:CN177"/>
    <mergeCell ref="CO177:DC177"/>
    <mergeCell ref="DD177:DR177"/>
    <mergeCell ref="B176:AK176"/>
    <mergeCell ref="AL176:AX176"/>
    <mergeCell ref="AY176:BL176"/>
    <mergeCell ref="BM176:BZ176"/>
    <mergeCell ref="CA176:CN176"/>
    <mergeCell ref="CO176:DC176"/>
    <mergeCell ref="EN174:FE174"/>
    <mergeCell ref="B175:AK175"/>
    <mergeCell ref="AL175:AX175"/>
    <mergeCell ref="AY175:BL175"/>
    <mergeCell ref="BM175:BZ175"/>
    <mergeCell ref="CA175:CN175"/>
    <mergeCell ref="CO175:DC175"/>
    <mergeCell ref="DD175:DR175"/>
    <mergeCell ref="DS175:EM175"/>
    <mergeCell ref="EN175:FE175"/>
    <mergeCell ref="DS173:EM173"/>
    <mergeCell ref="EN173:FE173"/>
    <mergeCell ref="B174:AK174"/>
    <mergeCell ref="AL174:AX174"/>
    <mergeCell ref="AY174:BL174"/>
    <mergeCell ref="BM174:BZ174"/>
    <mergeCell ref="CA174:CN174"/>
    <mergeCell ref="CO174:DC174"/>
    <mergeCell ref="DD174:DR174"/>
    <mergeCell ref="DS174:EM174"/>
    <mergeCell ref="DD169:DR169"/>
    <mergeCell ref="DS169:EM169"/>
    <mergeCell ref="EN169:FE169"/>
    <mergeCell ref="B173:AK173"/>
    <mergeCell ref="AL173:AX173"/>
    <mergeCell ref="AY173:BL173"/>
    <mergeCell ref="BM173:BZ173"/>
    <mergeCell ref="CA173:CN173"/>
    <mergeCell ref="CO173:DC173"/>
    <mergeCell ref="DD173:DR173"/>
    <mergeCell ref="B169:AK169"/>
    <mergeCell ref="AL169:AX169"/>
    <mergeCell ref="AY169:BL169"/>
    <mergeCell ref="BM169:BZ169"/>
    <mergeCell ref="CA169:CN169"/>
    <mergeCell ref="CO169:DC169"/>
    <mergeCell ref="EN167:FE167"/>
    <mergeCell ref="B168:AK168"/>
    <mergeCell ref="AL168:AX168"/>
    <mergeCell ref="AY168:BL168"/>
    <mergeCell ref="BM168:BZ168"/>
    <mergeCell ref="CA168:CN168"/>
    <mergeCell ref="CO168:DC168"/>
    <mergeCell ref="DD168:DR168"/>
    <mergeCell ref="DS168:EM168"/>
    <mergeCell ref="EN168:FE168"/>
    <mergeCell ref="DS166:EM166"/>
    <mergeCell ref="EN166:FE166"/>
    <mergeCell ref="B167:AK167"/>
    <mergeCell ref="AL167:AX167"/>
    <mergeCell ref="AY167:BL167"/>
    <mergeCell ref="BM167:BZ167"/>
    <mergeCell ref="CA167:CN167"/>
    <mergeCell ref="CO167:DC167"/>
    <mergeCell ref="DD167:DR167"/>
    <mergeCell ref="DS167:EM167"/>
    <mergeCell ref="DD165:DR165"/>
    <mergeCell ref="DS165:EM165"/>
    <mergeCell ref="EN165:FE165"/>
    <mergeCell ref="B166:AK166"/>
    <mergeCell ref="AL166:AX166"/>
    <mergeCell ref="AY166:BL166"/>
    <mergeCell ref="BM166:BZ166"/>
    <mergeCell ref="CA166:CN166"/>
    <mergeCell ref="CO166:DC166"/>
    <mergeCell ref="DD166:DR166"/>
    <mergeCell ref="B165:AK165"/>
    <mergeCell ref="AL165:AX165"/>
    <mergeCell ref="AY165:BL165"/>
    <mergeCell ref="BM165:BZ165"/>
    <mergeCell ref="CA165:CN165"/>
    <mergeCell ref="CO165:DC165"/>
    <mergeCell ref="EN163:FE163"/>
    <mergeCell ref="B164:AK164"/>
    <mergeCell ref="AL164:AX164"/>
    <mergeCell ref="AY164:BL164"/>
    <mergeCell ref="BM164:BZ164"/>
    <mergeCell ref="CA164:CN164"/>
    <mergeCell ref="CO164:DC164"/>
    <mergeCell ref="DD164:DR164"/>
    <mergeCell ref="DS164:EM164"/>
    <mergeCell ref="EN164:FE164"/>
    <mergeCell ref="DS162:EM162"/>
    <mergeCell ref="EN162:FE162"/>
    <mergeCell ref="B163:AK163"/>
    <mergeCell ref="AL163:AX163"/>
    <mergeCell ref="AY163:BL163"/>
    <mergeCell ref="BM163:BZ163"/>
    <mergeCell ref="CA163:CN163"/>
    <mergeCell ref="CO163:DC163"/>
    <mergeCell ref="DD163:DR163"/>
    <mergeCell ref="DS163:EM163"/>
    <mergeCell ref="DD161:DR161"/>
    <mergeCell ref="DS161:EM161"/>
    <mergeCell ref="EN161:FE161"/>
    <mergeCell ref="B162:AK162"/>
    <mergeCell ref="AL162:AX162"/>
    <mergeCell ref="AY162:BL162"/>
    <mergeCell ref="BM162:BZ162"/>
    <mergeCell ref="CA162:CN162"/>
    <mergeCell ref="CO162:DC162"/>
    <mergeCell ref="DD162:DR162"/>
    <mergeCell ref="B161:AK161"/>
    <mergeCell ref="AL161:AX161"/>
    <mergeCell ref="AY161:BL161"/>
    <mergeCell ref="BM161:BZ161"/>
    <mergeCell ref="CA161:CN161"/>
    <mergeCell ref="CO161:DC161"/>
    <mergeCell ref="EN159:FE159"/>
    <mergeCell ref="B160:AK160"/>
    <mergeCell ref="AL160:AX160"/>
    <mergeCell ref="AY160:BL160"/>
    <mergeCell ref="BM160:BZ160"/>
    <mergeCell ref="CA160:CN160"/>
    <mergeCell ref="CO160:DC160"/>
    <mergeCell ref="DD160:DR160"/>
    <mergeCell ref="DS160:EM160"/>
    <mergeCell ref="EN160:FE160"/>
    <mergeCell ref="DS158:EM158"/>
    <mergeCell ref="EN158:FE158"/>
    <mergeCell ref="B159:AK159"/>
    <mergeCell ref="AL159:AX159"/>
    <mergeCell ref="AY159:BL159"/>
    <mergeCell ref="BM159:BZ159"/>
    <mergeCell ref="CA159:CN159"/>
    <mergeCell ref="CO159:DC159"/>
    <mergeCell ref="DD159:DR159"/>
    <mergeCell ref="DS159:EM159"/>
    <mergeCell ref="DD157:DR157"/>
    <mergeCell ref="DS157:EM157"/>
    <mergeCell ref="EN157:FE157"/>
    <mergeCell ref="B158:AK158"/>
    <mergeCell ref="AL158:AX158"/>
    <mergeCell ref="AY158:BL158"/>
    <mergeCell ref="BM158:BZ158"/>
    <mergeCell ref="CA158:CN158"/>
    <mergeCell ref="CO158:DC158"/>
    <mergeCell ref="DD158:DR158"/>
    <mergeCell ref="B157:AK157"/>
    <mergeCell ref="AL157:AX157"/>
    <mergeCell ref="AY157:BL157"/>
    <mergeCell ref="BM157:BZ157"/>
    <mergeCell ref="CA157:CN157"/>
    <mergeCell ref="CO157:DC157"/>
    <mergeCell ref="EN154:FE154"/>
    <mergeCell ref="B156:AK156"/>
    <mergeCell ref="AL156:AX156"/>
    <mergeCell ref="AY156:BL156"/>
    <mergeCell ref="BM156:BZ156"/>
    <mergeCell ref="CA156:CN156"/>
    <mergeCell ref="CO156:DC156"/>
    <mergeCell ref="DD156:DR156"/>
    <mergeCell ref="DS156:EM156"/>
    <mergeCell ref="EN156:FE156"/>
    <mergeCell ref="DS152:EM152"/>
    <mergeCell ref="EN152:FE152"/>
    <mergeCell ref="EN155:FE155"/>
    <mergeCell ref="B154:AK154"/>
    <mergeCell ref="AL154:AX154"/>
    <mergeCell ref="AY154:BL154"/>
    <mergeCell ref="BM154:BZ154"/>
    <mergeCell ref="CA154:CN154"/>
    <mergeCell ref="CO154:DC154"/>
    <mergeCell ref="DD154:DR154"/>
    <mergeCell ref="DS154:EM154"/>
    <mergeCell ref="DD151:DR151"/>
    <mergeCell ref="DS151:EM151"/>
    <mergeCell ref="EN151:FE151"/>
    <mergeCell ref="B152:AK152"/>
    <mergeCell ref="AL152:AX152"/>
    <mergeCell ref="AY152:BL152"/>
    <mergeCell ref="BM152:BZ152"/>
    <mergeCell ref="CA152:CN152"/>
    <mergeCell ref="CO152:DC152"/>
    <mergeCell ref="DD152:DR152"/>
    <mergeCell ref="B151:AK151"/>
    <mergeCell ref="AL151:AX151"/>
    <mergeCell ref="AY151:BL151"/>
    <mergeCell ref="BM151:BZ151"/>
    <mergeCell ref="CA151:CN151"/>
    <mergeCell ref="CO151:DC151"/>
    <mergeCell ref="EN148:FE148"/>
    <mergeCell ref="B150:AK150"/>
    <mergeCell ref="AL150:AX150"/>
    <mergeCell ref="AY150:BL150"/>
    <mergeCell ref="BM150:BZ150"/>
    <mergeCell ref="CA150:CN150"/>
    <mergeCell ref="CO150:DC150"/>
    <mergeCell ref="DD150:DR150"/>
    <mergeCell ref="DS150:EM150"/>
    <mergeCell ref="EN150:FE150"/>
    <mergeCell ref="DS147:EM147"/>
    <mergeCell ref="EN147:FE147"/>
    <mergeCell ref="DS149:EM149"/>
    <mergeCell ref="EN149:FE149"/>
    <mergeCell ref="B148:AK148"/>
    <mergeCell ref="AL148:AX148"/>
    <mergeCell ref="AY148:BL148"/>
    <mergeCell ref="BM148:BZ148"/>
    <mergeCell ref="CA148:CN148"/>
    <mergeCell ref="CO148:DC148"/>
    <mergeCell ref="DD148:DR148"/>
    <mergeCell ref="DS148:EM148"/>
    <mergeCell ref="DD146:DR146"/>
    <mergeCell ref="DS146:EM146"/>
    <mergeCell ref="EN146:FE146"/>
    <mergeCell ref="B147:AK147"/>
    <mergeCell ref="AL147:AX147"/>
    <mergeCell ref="AY147:BL147"/>
    <mergeCell ref="BM147:BZ147"/>
    <mergeCell ref="CA147:CN147"/>
    <mergeCell ref="CO147:DC147"/>
    <mergeCell ref="DD147:DR147"/>
    <mergeCell ref="B146:AK146"/>
    <mergeCell ref="AL146:AX146"/>
    <mergeCell ref="AY146:BL146"/>
    <mergeCell ref="BM146:BZ146"/>
    <mergeCell ref="CA146:CN146"/>
    <mergeCell ref="CO146:DC146"/>
    <mergeCell ref="EN144:FE144"/>
    <mergeCell ref="B145:AK145"/>
    <mergeCell ref="AL145:AX145"/>
    <mergeCell ref="AY145:BL145"/>
    <mergeCell ref="BM145:BZ145"/>
    <mergeCell ref="CA145:CN145"/>
    <mergeCell ref="CO145:DC145"/>
    <mergeCell ref="DD145:DR145"/>
    <mergeCell ref="DS145:EM145"/>
    <mergeCell ref="EN145:FE145"/>
    <mergeCell ref="DS143:EM143"/>
    <mergeCell ref="EN143:FE143"/>
    <mergeCell ref="B144:AK144"/>
    <mergeCell ref="AL144:AX144"/>
    <mergeCell ref="AY144:BL144"/>
    <mergeCell ref="BM144:BZ144"/>
    <mergeCell ref="CA144:CN144"/>
    <mergeCell ref="CO144:DC144"/>
    <mergeCell ref="DD144:DR144"/>
    <mergeCell ref="DS144:EM144"/>
    <mergeCell ref="DD142:DR142"/>
    <mergeCell ref="DS142:EM142"/>
    <mergeCell ref="EN142:FE142"/>
    <mergeCell ref="B143:AK143"/>
    <mergeCell ref="AL143:AX143"/>
    <mergeCell ref="AY143:BL143"/>
    <mergeCell ref="BM143:BZ143"/>
    <mergeCell ref="CA143:CN143"/>
    <mergeCell ref="CO143:DC143"/>
    <mergeCell ref="DD143:DR143"/>
    <mergeCell ref="B142:AK142"/>
    <mergeCell ref="AL142:AX142"/>
    <mergeCell ref="AY142:BL142"/>
    <mergeCell ref="BM142:BZ142"/>
    <mergeCell ref="CA142:CN142"/>
    <mergeCell ref="CO142:DC142"/>
    <mergeCell ref="EN138:FE138"/>
    <mergeCell ref="B139:AK139"/>
    <mergeCell ref="AL139:AX139"/>
    <mergeCell ref="AY139:BL139"/>
    <mergeCell ref="BM139:BZ139"/>
    <mergeCell ref="CA139:CN139"/>
    <mergeCell ref="CO139:DC139"/>
    <mergeCell ref="DD139:DR139"/>
    <mergeCell ref="DS139:EM139"/>
    <mergeCell ref="EN139:FE139"/>
    <mergeCell ref="DS137:EM137"/>
    <mergeCell ref="EN137:FE137"/>
    <mergeCell ref="B138:AK138"/>
    <mergeCell ref="AL138:AX138"/>
    <mergeCell ref="AY138:BL138"/>
    <mergeCell ref="BM138:BZ138"/>
    <mergeCell ref="CA138:CN138"/>
    <mergeCell ref="CO138:DC138"/>
    <mergeCell ref="DD138:DR138"/>
    <mergeCell ref="DS138:EM138"/>
    <mergeCell ref="DD136:DR136"/>
    <mergeCell ref="DS136:EM136"/>
    <mergeCell ref="EN136:FE136"/>
    <mergeCell ref="B137:AK137"/>
    <mergeCell ref="AL137:AX137"/>
    <mergeCell ref="AY137:BL137"/>
    <mergeCell ref="BM137:BZ137"/>
    <mergeCell ref="CA137:CN137"/>
    <mergeCell ref="CO137:DC137"/>
    <mergeCell ref="DD137:DR137"/>
    <mergeCell ref="B136:AK136"/>
    <mergeCell ref="AL136:AX136"/>
    <mergeCell ref="AY136:BL136"/>
    <mergeCell ref="BM136:BZ136"/>
    <mergeCell ref="CA136:CN136"/>
    <mergeCell ref="CO136:DC136"/>
    <mergeCell ref="EN134:FE134"/>
    <mergeCell ref="B135:AK135"/>
    <mergeCell ref="AL135:AX135"/>
    <mergeCell ref="AY135:BL135"/>
    <mergeCell ref="BM135:BZ135"/>
    <mergeCell ref="CA135:CN135"/>
    <mergeCell ref="CO135:DC135"/>
    <mergeCell ref="DD135:DR135"/>
    <mergeCell ref="DS135:EM135"/>
    <mergeCell ref="EN135:FE135"/>
    <mergeCell ref="DS133:EM133"/>
    <mergeCell ref="EN133:FE133"/>
    <mergeCell ref="B134:AK134"/>
    <mergeCell ref="AL134:AX134"/>
    <mergeCell ref="AY134:BL134"/>
    <mergeCell ref="BM134:BZ134"/>
    <mergeCell ref="CA134:CN134"/>
    <mergeCell ref="CO134:DC134"/>
    <mergeCell ref="DD134:DR134"/>
    <mergeCell ref="DS134:EM134"/>
    <mergeCell ref="DD132:DR132"/>
    <mergeCell ref="DS132:EM132"/>
    <mergeCell ref="EN132:FE132"/>
    <mergeCell ref="B133:AK133"/>
    <mergeCell ref="AL133:AX133"/>
    <mergeCell ref="AY133:BL133"/>
    <mergeCell ref="BM133:BZ133"/>
    <mergeCell ref="CA133:CN133"/>
    <mergeCell ref="CO133:DC133"/>
    <mergeCell ref="DD133:DR133"/>
    <mergeCell ref="B132:AK132"/>
    <mergeCell ref="AL132:AX132"/>
    <mergeCell ref="AY132:BL132"/>
    <mergeCell ref="BM132:BZ132"/>
    <mergeCell ref="CA132:CN132"/>
    <mergeCell ref="CO132:DC132"/>
    <mergeCell ref="EN129:FE129"/>
    <mergeCell ref="B131:AK131"/>
    <mergeCell ref="AL131:AX131"/>
    <mergeCell ref="AY131:BL131"/>
    <mergeCell ref="BM131:BZ131"/>
    <mergeCell ref="CA131:CN131"/>
    <mergeCell ref="CO131:DC131"/>
    <mergeCell ref="DD131:DR131"/>
    <mergeCell ref="DS131:EM131"/>
    <mergeCell ref="EN131:FE131"/>
    <mergeCell ref="DS128:EM128"/>
    <mergeCell ref="EN128:FE128"/>
    <mergeCell ref="B129:AK129"/>
    <mergeCell ref="AL129:AX129"/>
    <mergeCell ref="AY129:BL129"/>
    <mergeCell ref="BM129:BZ129"/>
    <mergeCell ref="CA129:CN129"/>
    <mergeCell ref="CO129:DC129"/>
    <mergeCell ref="DD129:DR129"/>
    <mergeCell ref="DS129:EM129"/>
    <mergeCell ref="DD127:DR127"/>
    <mergeCell ref="DS127:EM127"/>
    <mergeCell ref="EN127:FE127"/>
    <mergeCell ref="B128:AK128"/>
    <mergeCell ref="AL128:AX128"/>
    <mergeCell ref="AY128:BL128"/>
    <mergeCell ref="BM128:BZ128"/>
    <mergeCell ref="CA128:CN128"/>
    <mergeCell ref="CO128:DC128"/>
    <mergeCell ref="DD128:DR128"/>
    <mergeCell ref="B127:AK127"/>
    <mergeCell ref="AL127:AX127"/>
    <mergeCell ref="AY127:BL127"/>
    <mergeCell ref="BM127:BZ127"/>
    <mergeCell ref="CA127:CN127"/>
    <mergeCell ref="CO127:DC127"/>
    <mergeCell ref="EN125:FE125"/>
    <mergeCell ref="B126:AK126"/>
    <mergeCell ref="AL126:AX126"/>
    <mergeCell ref="AY126:BL126"/>
    <mergeCell ref="BM126:BZ126"/>
    <mergeCell ref="CA126:CN126"/>
    <mergeCell ref="CO126:DC126"/>
    <mergeCell ref="DD126:DR126"/>
    <mergeCell ref="DS126:EM126"/>
    <mergeCell ref="EN126:FE126"/>
    <mergeCell ref="DS124:EM124"/>
    <mergeCell ref="EN124:FE124"/>
    <mergeCell ref="B125:AK125"/>
    <mergeCell ref="AL125:AX125"/>
    <mergeCell ref="AY125:BL125"/>
    <mergeCell ref="BM125:BZ125"/>
    <mergeCell ref="CA125:CN125"/>
    <mergeCell ref="CO125:DC125"/>
    <mergeCell ref="DD125:DR125"/>
    <mergeCell ref="DS125:EM125"/>
    <mergeCell ref="DD122:DR122"/>
    <mergeCell ref="DS122:EM122"/>
    <mergeCell ref="EN122:FE122"/>
    <mergeCell ref="B124:AK124"/>
    <mergeCell ref="AL124:AX124"/>
    <mergeCell ref="AY124:BL124"/>
    <mergeCell ref="BM124:BZ124"/>
    <mergeCell ref="CA124:CN124"/>
    <mergeCell ref="CO124:DC124"/>
    <mergeCell ref="DD124:DR124"/>
    <mergeCell ref="B122:AK122"/>
    <mergeCell ref="AL122:AX122"/>
    <mergeCell ref="AY122:BL122"/>
    <mergeCell ref="BM122:BZ122"/>
    <mergeCell ref="CA122:CN122"/>
    <mergeCell ref="CO122:DC122"/>
    <mergeCell ref="EN121:FE121"/>
    <mergeCell ref="DS119:EM119"/>
    <mergeCell ref="EN119:FE119"/>
    <mergeCell ref="EN120:FE120"/>
    <mergeCell ref="CA121:CN121"/>
    <mergeCell ref="CO121:DC121"/>
    <mergeCell ref="DD121:DR121"/>
    <mergeCell ref="DS121:EM121"/>
    <mergeCell ref="B121:AK121"/>
    <mergeCell ref="AL121:AX121"/>
    <mergeCell ref="AY121:BL121"/>
    <mergeCell ref="BM121:BZ121"/>
    <mergeCell ref="DD118:DR118"/>
    <mergeCell ref="DS118:EM118"/>
    <mergeCell ref="EN118:FE118"/>
    <mergeCell ref="B119:AK119"/>
    <mergeCell ref="AL119:AX119"/>
    <mergeCell ref="AY119:BL119"/>
    <mergeCell ref="BM119:BZ119"/>
    <mergeCell ref="CA119:CN119"/>
    <mergeCell ref="CO119:DC119"/>
    <mergeCell ref="DD119:DR119"/>
    <mergeCell ref="B118:AK118"/>
    <mergeCell ref="AL118:AX118"/>
    <mergeCell ref="AY118:BL118"/>
    <mergeCell ref="BM118:BZ118"/>
    <mergeCell ref="CA118:CN118"/>
    <mergeCell ref="CO118:DC118"/>
    <mergeCell ref="EN116:FE116"/>
    <mergeCell ref="B117:AK117"/>
    <mergeCell ref="AL117:AX117"/>
    <mergeCell ref="AY117:BL117"/>
    <mergeCell ref="BM117:BZ117"/>
    <mergeCell ref="CA117:CN117"/>
    <mergeCell ref="CO117:DC117"/>
    <mergeCell ref="DD117:DR117"/>
    <mergeCell ref="DS117:EM117"/>
    <mergeCell ref="EN117:FE117"/>
    <mergeCell ref="DS115:EM115"/>
    <mergeCell ref="EN115:FE115"/>
    <mergeCell ref="B116:AK116"/>
    <mergeCell ref="AL116:AX116"/>
    <mergeCell ref="AY116:BL116"/>
    <mergeCell ref="BM116:BZ116"/>
    <mergeCell ref="CA116:CN116"/>
    <mergeCell ref="CO116:DC116"/>
    <mergeCell ref="DD116:DR116"/>
    <mergeCell ref="DS116:EM116"/>
    <mergeCell ref="DD114:DR114"/>
    <mergeCell ref="DS114:EM114"/>
    <mergeCell ref="EN114:FE114"/>
    <mergeCell ref="B115:AK115"/>
    <mergeCell ref="AL115:AX115"/>
    <mergeCell ref="AY115:BL115"/>
    <mergeCell ref="BM115:BZ115"/>
    <mergeCell ref="CA115:CN115"/>
    <mergeCell ref="CO115:DC115"/>
    <mergeCell ref="DD115:DR115"/>
    <mergeCell ref="B114:AK114"/>
    <mergeCell ref="AL114:AX114"/>
    <mergeCell ref="AY114:BL114"/>
    <mergeCell ref="BM114:BZ114"/>
    <mergeCell ref="CA114:CN114"/>
    <mergeCell ref="CO114:DC114"/>
    <mergeCell ref="EN112:FE112"/>
    <mergeCell ref="B113:AK113"/>
    <mergeCell ref="AL113:AX113"/>
    <mergeCell ref="AY113:BL113"/>
    <mergeCell ref="BM113:BZ113"/>
    <mergeCell ref="CA113:CN113"/>
    <mergeCell ref="CO113:DC113"/>
    <mergeCell ref="DD113:DR113"/>
    <mergeCell ref="DS113:EM113"/>
    <mergeCell ref="EN113:FE113"/>
    <mergeCell ref="DS111:EM111"/>
    <mergeCell ref="EN111:FE111"/>
    <mergeCell ref="B112:AK112"/>
    <mergeCell ref="AL112:AX112"/>
    <mergeCell ref="AY112:BL112"/>
    <mergeCell ref="BM112:BZ112"/>
    <mergeCell ref="CA112:CN112"/>
    <mergeCell ref="CO112:DC112"/>
    <mergeCell ref="DD112:DR112"/>
    <mergeCell ref="DS112:EM112"/>
    <mergeCell ref="DD110:DR110"/>
    <mergeCell ref="DS110:EM110"/>
    <mergeCell ref="EN110:FE110"/>
    <mergeCell ref="B111:AK111"/>
    <mergeCell ref="AL111:AX111"/>
    <mergeCell ref="AY111:BL111"/>
    <mergeCell ref="BM111:BZ111"/>
    <mergeCell ref="CA111:CN111"/>
    <mergeCell ref="CO111:DC111"/>
    <mergeCell ref="DD111:DR111"/>
    <mergeCell ref="B110:AK110"/>
    <mergeCell ref="AL110:AX110"/>
    <mergeCell ref="AY110:BL110"/>
    <mergeCell ref="BM110:BZ110"/>
    <mergeCell ref="CA110:CN110"/>
    <mergeCell ref="CO110:DC110"/>
    <mergeCell ref="EN108:FE108"/>
    <mergeCell ref="B109:AK109"/>
    <mergeCell ref="AL109:AX109"/>
    <mergeCell ref="AY109:BL109"/>
    <mergeCell ref="BM109:BZ109"/>
    <mergeCell ref="CA109:CN109"/>
    <mergeCell ref="CO109:DC109"/>
    <mergeCell ref="DD109:DR109"/>
    <mergeCell ref="DS109:EM109"/>
    <mergeCell ref="EN109:FE109"/>
    <mergeCell ref="DS106:EM106"/>
    <mergeCell ref="EN106:FE106"/>
    <mergeCell ref="B108:AK108"/>
    <mergeCell ref="AL108:AX108"/>
    <mergeCell ref="AY108:BL108"/>
    <mergeCell ref="BM108:BZ108"/>
    <mergeCell ref="CA108:CN108"/>
    <mergeCell ref="CO108:DC108"/>
    <mergeCell ref="DD108:DR108"/>
    <mergeCell ref="DS108:EM108"/>
    <mergeCell ref="DD103:DR103"/>
    <mergeCell ref="DS103:EM103"/>
    <mergeCell ref="EN103:FE103"/>
    <mergeCell ref="B106:AK106"/>
    <mergeCell ref="AL106:AX106"/>
    <mergeCell ref="AY106:BL106"/>
    <mergeCell ref="BM106:BZ106"/>
    <mergeCell ref="CA106:CN106"/>
    <mergeCell ref="CO106:DC106"/>
    <mergeCell ref="DD106:DR106"/>
    <mergeCell ref="B103:AK103"/>
    <mergeCell ref="AL103:AX103"/>
    <mergeCell ref="AY103:BL103"/>
    <mergeCell ref="BM103:BZ103"/>
    <mergeCell ref="CA103:CN103"/>
    <mergeCell ref="CO103:DC103"/>
    <mergeCell ref="EN101:FE101"/>
    <mergeCell ref="A102:AK102"/>
    <mergeCell ref="AL102:AX102"/>
    <mergeCell ref="AY102:BL102"/>
    <mergeCell ref="BM102:BZ102"/>
    <mergeCell ref="CA102:CN102"/>
    <mergeCell ref="CO102:DC102"/>
    <mergeCell ref="DD102:DR102"/>
    <mergeCell ref="DS102:EM102"/>
    <mergeCell ref="EN102:FE102"/>
    <mergeCell ref="DS100:EM100"/>
    <mergeCell ref="EN100:FE100"/>
    <mergeCell ref="A101:AK101"/>
    <mergeCell ref="AL101:AX101"/>
    <mergeCell ref="AY101:BL101"/>
    <mergeCell ref="BM101:BZ101"/>
    <mergeCell ref="CA101:CN101"/>
    <mergeCell ref="CO101:DC101"/>
    <mergeCell ref="DD101:DR101"/>
    <mergeCell ref="DS101:EM101"/>
    <mergeCell ref="DD99:DR99"/>
    <mergeCell ref="DS99:EM99"/>
    <mergeCell ref="EN99:FE99"/>
    <mergeCell ref="A100:AK100"/>
    <mergeCell ref="AL100:AX100"/>
    <mergeCell ref="AY100:BL100"/>
    <mergeCell ref="BM100:BZ100"/>
    <mergeCell ref="CA100:CN100"/>
    <mergeCell ref="CO100:DC100"/>
    <mergeCell ref="DD100:DR100"/>
    <mergeCell ref="A99:AK99"/>
    <mergeCell ref="AL99:AX99"/>
    <mergeCell ref="AY99:BL99"/>
    <mergeCell ref="BM99:BZ99"/>
    <mergeCell ref="CA99:CN99"/>
    <mergeCell ref="CO99:DC99"/>
    <mergeCell ref="EN97:FE97"/>
    <mergeCell ref="A98:AK98"/>
    <mergeCell ref="AL98:AX98"/>
    <mergeCell ref="AY98:BL98"/>
    <mergeCell ref="BM98:BZ98"/>
    <mergeCell ref="CA98:CN98"/>
    <mergeCell ref="CO98:DC98"/>
    <mergeCell ref="DD98:DR98"/>
    <mergeCell ref="DS98:EM98"/>
    <mergeCell ref="EN98:FE98"/>
    <mergeCell ref="DS96:EM96"/>
    <mergeCell ref="EN96:FE96"/>
    <mergeCell ref="A97:AK97"/>
    <mergeCell ref="AL97:AX97"/>
    <mergeCell ref="AY97:BL97"/>
    <mergeCell ref="BM97:BZ97"/>
    <mergeCell ref="CA97:CN97"/>
    <mergeCell ref="CO97:DC97"/>
    <mergeCell ref="DD97:DR97"/>
    <mergeCell ref="DS97:EM97"/>
    <mergeCell ref="DD95:DR95"/>
    <mergeCell ref="DS95:EM95"/>
    <mergeCell ref="EN95:FE95"/>
    <mergeCell ref="A96:AK96"/>
    <mergeCell ref="AL96:AX96"/>
    <mergeCell ref="AY96:BL96"/>
    <mergeCell ref="BM96:BZ96"/>
    <mergeCell ref="CA96:CN96"/>
    <mergeCell ref="CO96:DC96"/>
    <mergeCell ref="DD96:DR96"/>
    <mergeCell ref="A95:AK95"/>
    <mergeCell ref="AL95:AX95"/>
    <mergeCell ref="AY95:BL95"/>
    <mergeCell ref="BM95:BZ95"/>
    <mergeCell ref="CA95:CN95"/>
    <mergeCell ref="CO95:DC95"/>
    <mergeCell ref="EN93:FE93"/>
    <mergeCell ref="A94:AK94"/>
    <mergeCell ref="AL94:AX94"/>
    <mergeCell ref="AY94:BL94"/>
    <mergeCell ref="BM94:BZ94"/>
    <mergeCell ref="CA94:CN94"/>
    <mergeCell ref="CO94:DC94"/>
    <mergeCell ref="DD94:DR94"/>
    <mergeCell ref="DS94:EM94"/>
    <mergeCell ref="EN94:FE94"/>
    <mergeCell ref="DS92:EM92"/>
    <mergeCell ref="EN92:FE92"/>
    <mergeCell ref="A93:AK93"/>
    <mergeCell ref="AL93:AX93"/>
    <mergeCell ref="AY93:BL93"/>
    <mergeCell ref="BM93:BZ93"/>
    <mergeCell ref="CA93:CN93"/>
    <mergeCell ref="CO93:DC93"/>
    <mergeCell ref="DD93:DR93"/>
    <mergeCell ref="DS93:EM93"/>
    <mergeCell ref="DD91:DR91"/>
    <mergeCell ref="DS91:EM91"/>
    <mergeCell ref="EN91:FE91"/>
    <mergeCell ref="A92:AK92"/>
    <mergeCell ref="AL92:AX92"/>
    <mergeCell ref="AY92:BL92"/>
    <mergeCell ref="BM92:BZ92"/>
    <mergeCell ref="CA92:CN92"/>
    <mergeCell ref="CO92:DC92"/>
    <mergeCell ref="DD92:DR92"/>
    <mergeCell ref="A91:AK91"/>
    <mergeCell ref="AL91:AX91"/>
    <mergeCell ref="AY91:BL91"/>
    <mergeCell ref="BM91:BZ91"/>
    <mergeCell ref="CA91:CN91"/>
    <mergeCell ref="CO91:DC91"/>
    <mergeCell ref="EN89:FE89"/>
    <mergeCell ref="A90:AK90"/>
    <mergeCell ref="AL90:AX90"/>
    <mergeCell ref="AY90:BL90"/>
    <mergeCell ref="BM90:BZ90"/>
    <mergeCell ref="CA90:CN90"/>
    <mergeCell ref="CO90:DC90"/>
    <mergeCell ref="DD90:DR90"/>
    <mergeCell ref="DS90:EM90"/>
    <mergeCell ref="EN90:FE90"/>
    <mergeCell ref="DS88:EM88"/>
    <mergeCell ref="EN88:FE88"/>
    <mergeCell ref="A89:AK89"/>
    <mergeCell ref="AL89:AX89"/>
    <mergeCell ref="AY89:BL89"/>
    <mergeCell ref="BM89:BZ89"/>
    <mergeCell ref="CA89:CN89"/>
    <mergeCell ref="CO89:DC89"/>
    <mergeCell ref="DD89:DR89"/>
    <mergeCell ref="DS89:EM89"/>
    <mergeCell ref="DD87:DR87"/>
    <mergeCell ref="DS87:EM87"/>
    <mergeCell ref="EN87:FE87"/>
    <mergeCell ref="A88:AK88"/>
    <mergeCell ref="AL88:AX88"/>
    <mergeCell ref="AY88:BL88"/>
    <mergeCell ref="BM88:BZ88"/>
    <mergeCell ref="CA88:CN88"/>
    <mergeCell ref="CO88:DC88"/>
    <mergeCell ref="DD88:DR88"/>
    <mergeCell ref="A87:AK87"/>
    <mergeCell ref="AL87:AX87"/>
    <mergeCell ref="AY87:BL87"/>
    <mergeCell ref="BM87:BZ87"/>
    <mergeCell ref="CA87:CN87"/>
    <mergeCell ref="CO87:DC87"/>
    <mergeCell ref="EN85:FE85"/>
    <mergeCell ref="A86:AK86"/>
    <mergeCell ref="AL86:AX86"/>
    <mergeCell ref="AY86:BL86"/>
    <mergeCell ref="BM86:BZ86"/>
    <mergeCell ref="CA86:CN86"/>
    <mergeCell ref="CO86:DC86"/>
    <mergeCell ref="DD86:DR86"/>
    <mergeCell ref="DS86:EM86"/>
    <mergeCell ref="EN86:FE86"/>
    <mergeCell ref="DS84:EM84"/>
    <mergeCell ref="EN84:FE84"/>
    <mergeCell ref="A85:AK85"/>
    <mergeCell ref="AL85:AX85"/>
    <mergeCell ref="AY85:BL85"/>
    <mergeCell ref="BM85:BZ85"/>
    <mergeCell ref="CA85:CN85"/>
    <mergeCell ref="CO85:DC85"/>
    <mergeCell ref="DD85:DR85"/>
    <mergeCell ref="DS85:EM85"/>
    <mergeCell ref="DD83:DR83"/>
    <mergeCell ref="DS83:EM83"/>
    <mergeCell ref="EN83:FE83"/>
    <mergeCell ref="A84:AK84"/>
    <mergeCell ref="AL84:AX84"/>
    <mergeCell ref="AY84:BL84"/>
    <mergeCell ref="BM84:BZ84"/>
    <mergeCell ref="CA84:CN84"/>
    <mergeCell ref="CO84:DC84"/>
    <mergeCell ref="DD84:DR84"/>
    <mergeCell ref="A83:AK83"/>
    <mergeCell ref="AL83:AX83"/>
    <mergeCell ref="AY83:BL83"/>
    <mergeCell ref="BM83:BZ83"/>
    <mergeCell ref="CA83:CN83"/>
    <mergeCell ref="CO83:DC83"/>
    <mergeCell ref="EN81:FE81"/>
    <mergeCell ref="A82:AK82"/>
    <mergeCell ref="AL82:AX82"/>
    <mergeCell ref="AY82:BL82"/>
    <mergeCell ref="BM82:BZ82"/>
    <mergeCell ref="CA82:CN82"/>
    <mergeCell ref="CO82:DC82"/>
    <mergeCell ref="DD82:DR82"/>
    <mergeCell ref="DS82:EM82"/>
    <mergeCell ref="EN82:FE82"/>
    <mergeCell ref="DS80:EM80"/>
    <mergeCell ref="EN80:FE80"/>
    <mergeCell ref="A81:AK81"/>
    <mergeCell ref="AL81:AX81"/>
    <mergeCell ref="AY81:BL81"/>
    <mergeCell ref="BM81:BZ81"/>
    <mergeCell ref="CA81:CN81"/>
    <mergeCell ref="CO81:DC81"/>
    <mergeCell ref="DD81:DR81"/>
    <mergeCell ref="DS81:EM81"/>
    <mergeCell ref="DD79:DR79"/>
    <mergeCell ref="DS79:EM79"/>
    <mergeCell ref="EN79:FE79"/>
    <mergeCell ref="A80:AK80"/>
    <mergeCell ref="AL80:AX80"/>
    <mergeCell ref="AY80:BL80"/>
    <mergeCell ref="BM80:BZ80"/>
    <mergeCell ref="CA80:CN80"/>
    <mergeCell ref="CO80:DC80"/>
    <mergeCell ref="DD80:DR80"/>
    <mergeCell ref="A79:AK79"/>
    <mergeCell ref="AL79:AX79"/>
    <mergeCell ref="AY79:BL79"/>
    <mergeCell ref="BM79:BZ79"/>
    <mergeCell ref="CA79:CN79"/>
    <mergeCell ref="CO79:DC79"/>
    <mergeCell ref="EN77:FE77"/>
    <mergeCell ref="A78:AK78"/>
    <mergeCell ref="AL78:AX78"/>
    <mergeCell ref="AY78:BL78"/>
    <mergeCell ref="BM78:BZ78"/>
    <mergeCell ref="CA78:CN78"/>
    <mergeCell ref="CO78:DC78"/>
    <mergeCell ref="DD78:DR78"/>
    <mergeCell ref="DS78:EM78"/>
    <mergeCell ref="EN78:FE78"/>
    <mergeCell ref="DS76:EM76"/>
    <mergeCell ref="EN76:FE76"/>
    <mergeCell ref="A77:AK77"/>
    <mergeCell ref="AL77:AX77"/>
    <mergeCell ref="AY77:BL77"/>
    <mergeCell ref="BM77:BZ77"/>
    <mergeCell ref="CA77:CN77"/>
    <mergeCell ref="CO77:DC77"/>
    <mergeCell ref="DD77:DR77"/>
    <mergeCell ref="DS77:EM77"/>
    <mergeCell ref="DD75:DR75"/>
    <mergeCell ref="DS75:EM75"/>
    <mergeCell ref="EN75:FE75"/>
    <mergeCell ref="A76:AK76"/>
    <mergeCell ref="AL76:AX76"/>
    <mergeCell ref="AY76:BL76"/>
    <mergeCell ref="BM76:BZ76"/>
    <mergeCell ref="CA76:CN76"/>
    <mergeCell ref="CO76:DC76"/>
    <mergeCell ref="DD76:DR76"/>
    <mergeCell ref="A75:AK75"/>
    <mergeCell ref="AL75:AX75"/>
    <mergeCell ref="AY75:BL75"/>
    <mergeCell ref="BM75:BZ75"/>
    <mergeCell ref="CA75:CN75"/>
    <mergeCell ref="CO75:DC75"/>
    <mergeCell ref="EN73:FE73"/>
    <mergeCell ref="A74:AK74"/>
    <mergeCell ref="AL74:AX74"/>
    <mergeCell ref="AY74:BL74"/>
    <mergeCell ref="BM74:BZ74"/>
    <mergeCell ref="CA74:CN74"/>
    <mergeCell ref="CO74:DC74"/>
    <mergeCell ref="DD74:DR74"/>
    <mergeCell ref="DS74:EM74"/>
    <mergeCell ref="EN74:FE74"/>
    <mergeCell ref="DS72:EM72"/>
    <mergeCell ref="EN72:FE72"/>
    <mergeCell ref="A73:AK73"/>
    <mergeCell ref="AL73:AX73"/>
    <mergeCell ref="AY73:BL73"/>
    <mergeCell ref="BM73:BZ73"/>
    <mergeCell ref="CA73:CN73"/>
    <mergeCell ref="CO73:DC73"/>
    <mergeCell ref="DD73:DR73"/>
    <mergeCell ref="DS73:EM73"/>
    <mergeCell ref="DD71:DR71"/>
    <mergeCell ref="DS71:EM71"/>
    <mergeCell ref="EN71:FE71"/>
    <mergeCell ref="A72:AK72"/>
    <mergeCell ref="AL72:AX72"/>
    <mergeCell ref="AY72:BL72"/>
    <mergeCell ref="BM72:BZ72"/>
    <mergeCell ref="CA72:CN72"/>
    <mergeCell ref="CO72:DC72"/>
    <mergeCell ref="DD72:DR72"/>
    <mergeCell ref="A71:AK71"/>
    <mergeCell ref="AL71:AX71"/>
    <mergeCell ref="AY71:BL71"/>
    <mergeCell ref="BM71:BZ71"/>
    <mergeCell ref="CA71:CN71"/>
    <mergeCell ref="CO71:DC71"/>
    <mergeCell ref="EN69:FE69"/>
    <mergeCell ref="A70:AK70"/>
    <mergeCell ref="AL70:AX70"/>
    <mergeCell ref="AY70:BL70"/>
    <mergeCell ref="BM70:BZ70"/>
    <mergeCell ref="CA70:CN70"/>
    <mergeCell ref="CO70:DC70"/>
    <mergeCell ref="DD70:DR70"/>
    <mergeCell ref="DS70:EM70"/>
    <mergeCell ref="EN70:FE70"/>
    <mergeCell ref="DS68:EM68"/>
    <mergeCell ref="EN68:FE68"/>
    <mergeCell ref="A69:AK69"/>
    <mergeCell ref="AL69:AX69"/>
    <mergeCell ref="AY69:BL69"/>
    <mergeCell ref="BM69:BZ69"/>
    <mergeCell ref="CA69:CN69"/>
    <mergeCell ref="CO69:DC69"/>
    <mergeCell ref="DD69:DR69"/>
    <mergeCell ref="DS69:EM69"/>
    <mergeCell ref="DD67:DR67"/>
    <mergeCell ref="DS67:EM67"/>
    <mergeCell ref="EN67:FE67"/>
    <mergeCell ref="A68:AK68"/>
    <mergeCell ref="AL68:AX68"/>
    <mergeCell ref="AY68:BL68"/>
    <mergeCell ref="BM68:BZ68"/>
    <mergeCell ref="CA68:CN68"/>
    <mergeCell ref="CO68:DC68"/>
    <mergeCell ref="DD68:DR68"/>
    <mergeCell ref="A67:AK67"/>
    <mergeCell ref="AL67:AX67"/>
    <mergeCell ref="AY67:BL67"/>
    <mergeCell ref="BM67:BZ67"/>
    <mergeCell ref="CA67:CN67"/>
    <mergeCell ref="CO67:DC67"/>
    <mergeCell ref="EN65:FE65"/>
    <mergeCell ref="A66:AK66"/>
    <mergeCell ref="AL66:AX66"/>
    <mergeCell ref="AY66:BL66"/>
    <mergeCell ref="BM66:BZ66"/>
    <mergeCell ref="CA66:CN66"/>
    <mergeCell ref="CO66:DC66"/>
    <mergeCell ref="DD66:DR66"/>
    <mergeCell ref="DS66:EM66"/>
    <mergeCell ref="EN66:FE66"/>
    <mergeCell ref="DS64:EM64"/>
    <mergeCell ref="EN64:FE64"/>
    <mergeCell ref="A65:AK65"/>
    <mergeCell ref="AL65:AX65"/>
    <mergeCell ref="AY65:BL65"/>
    <mergeCell ref="BM65:BZ65"/>
    <mergeCell ref="CA65:CN65"/>
    <mergeCell ref="CO65:DC65"/>
    <mergeCell ref="DD65:DR65"/>
    <mergeCell ref="DS65:EM65"/>
    <mergeCell ref="DD63:DR63"/>
    <mergeCell ref="DS63:EM63"/>
    <mergeCell ref="EN63:FE63"/>
    <mergeCell ref="A64:AK64"/>
    <mergeCell ref="AL64:AX64"/>
    <mergeCell ref="AY64:BL64"/>
    <mergeCell ref="BM64:BZ64"/>
    <mergeCell ref="CA64:CN64"/>
    <mergeCell ref="CO64:DC64"/>
    <mergeCell ref="DD64:DR64"/>
    <mergeCell ref="A63:AK63"/>
    <mergeCell ref="AL63:AX63"/>
    <mergeCell ref="AY63:BL63"/>
    <mergeCell ref="BM63:BZ63"/>
    <mergeCell ref="CA63:CN63"/>
    <mergeCell ref="CO63:DC63"/>
    <mergeCell ref="EN61:FE61"/>
    <mergeCell ref="A62:AK62"/>
    <mergeCell ref="AL62:AX62"/>
    <mergeCell ref="AY62:BL62"/>
    <mergeCell ref="BM62:BZ62"/>
    <mergeCell ref="CA62:CN62"/>
    <mergeCell ref="CO62:DC62"/>
    <mergeCell ref="DD62:DR62"/>
    <mergeCell ref="DS62:EM62"/>
    <mergeCell ref="EN62:FE62"/>
    <mergeCell ref="DS60:EM60"/>
    <mergeCell ref="EN60:FE60"/>
    <mergeCell ref="A61:AK61"/>
    <mergeCell ref="AL61:AX61"/>
    <mergeCell ref="AY61:BL61"/>
    <mergeCell ref="BM61:BZ61"/>
    <mergeCell ref="CA61:CN61"/>
    <mergeCell ref="CO61:DC61"/>
    <mergeCell ref="DD61:DR61"/>
    <mergeCell ref="DS61:EM61"/>
    <mergeCell ref="DD59:DR59"/>
    <mergeCell ref="DS59:EM59"/>
    <mergeCell ref="EN59:FE59"/>
    <mergeCell ref="A60:AK60"/>
    <mergeCell ref="AL60:AX60"/>
    <mergeCell ref="AY60:BL60"/>
    <mergeCell ref="BM60:BZ60"/>
    <mergeCell ref="CA60:CN60"/>
    <mergeCell ref="CO60:DC60"/>
    <mergeCell ref="DD60:DR60"/>
    <mergeCell ref="A59:AK59"/>
    <mergeCell ref="AL59:AX59"/>
    <mergeCell ref="AY59:BL59"/>
    <mergeCell ref="BM59:BZ59"/>
    <mergeCell ref="CA59:CN59"/>
    <mergeCell ref="CO59:DC59"/>
    <mergeCell ref="EN57:FE57"/>
    <mergeCell ref="A58:AK58"/>
    <mergeCell ref="AL58:AX58"/>
    <mergeCell ref="AY58:BL58"/>
    <mergeCell ref="BM58:BZ58"/>
    <mergeCell ref="CA58:CN58"/>
    <mergeCell ref="CO58:DC58"/>
    <mergeCell ref="DD58:DR58"/>
    <mergeCell ref="DS58:EM58"/>
    <mergeCell ref="EN58:FE58"/>
    <mergeCell ref="DS56:EM56"/>
    <mergeCell ref="EN56:FE56"/>
    <mergeCell ref="A57:AK57"/>
    <mergeCell ref="AL57:AX57"/>
    <mergeCell ref="AY57:BL57"/>
    <mergeCell ref="BM57:BZ57"/>
    <mergeCell ref="CA57:CN57"/>
    <mergeCell ref="CO57:DC57"/>
    <mergeCell ref="DD57:DR57"/>
    <mergeCell ref="DS57:EM57"/>
    <mergeCell ref="DD55:DR55"/>
    <mergeCell ref="DS55:EM55"/>
    <mergeCell ref="EN55:FE55"/>
    <mergeCell ref="A56:AK56"/>
    <mergeCell ref="AL56:AX56"/>
    <mergeCell ref="AY56:BL56"/>
    <mergeCell ref="BM56:BZ56"/>
    <mergeCell ref="CA56:CN56"/>
    <mergeCell ref="CO56:DC56"/>
    <mergeCell ref="DD56:DR56"/>
    <mergeCell ref="A55:AK55"/>
    <mergeCell ref="AL55:AX55"/>
    <mergeCell ref="AY55:BL55"/>
    <mergeCell ref="BM55:BZ55"/>
    <mergeCell ref="CA55:CN55"/>
    <mergeCell ref="CO55:DC55"/>
    <mergeCell ref="EN53:FE53"/>
    <mergeCell ref="A54:AK54"/>
    <mergeCell ref="AL54:AX54"/>
    <mergeCell ref="AY54:BL54"/>
    <mergeCell ref="BM54:BZ54"/>
    <mergeCell ref="CA54:CN54"/>
    <mergeCell ref="CO54:DC54"/>
    <mergeCell ref="DD54:DR54"/>
    <mergeCell ref="DS54:EM54"/>
    <mergeCell ref="EN54:FE54"/>
    <mergeCell ref="DS52:EM52"/>
    <mergeCell ref="EN52:FE52"/>
    <mergeCell ref="A53:AK53"/>
    <mergeCell ref="AL53:AX53"/>
    <mergeCell ref="AY53:BL53"/>
    <mergeCell ref="BM53:BZ53"/>
    <mergeCell ref="CA53:CN53"/>
    <mergeCell ref="CO53:DC53"/>
    <mergeCell ref="DD53:DR53"/>
    <mergeCell ref="DS53:EM53"/>
    <mergeCell ref="DD51:DR51"/>
    <mergeCell ref="DS51:EM51"/>
    <mergeCell ref="EN51:FE51"/>
    <mergeCell ref="A52:AK52"/>
    <mergeCell ref="AL52:AX52"/>
    <mergeCell ref="AY52:BL52"/>
    <mergeCell ref="BM52:BZ52"/>
    <mergeCell ref="CA52:CN52"/>
    <mergeCell ref="CO52:DC52"/>
    <mergeCell ref="DD52:DR52"/>
    <mergeCell ref="A51:AK51"/>
    <mergeCell ref="AL51:AX51"/>
    <mergeCell ref="AY51:BL51"/>
    <mergeCell ref="BM51:BZ51"/>
    <mergeCell ref="CA51:CN51"/>
    <mergeCell ref="CO51:DC51"/>
    <mergeCell ref="EN49:FE49"/>
    <mergeCell ref="A50:AK50"/>
    <mergeCell ref="AL50:AX50"/>
    <mergeCell ref="AY50:BL50"/>
    <mergeCell ref="BM50:BZ50"/>
    <mergeCell ref="CA50:CN50"/>
    <mergeCell ref="CO50:DC50"/>
    <mergeCell ref="DD50:DR50"/>
    <mergeCell ref="DS50:EM50"/>
    <mergeCell ref="EN50:FE50"/>
    <mergeCell ref="DS48:EM48"/>
    <mergeCell ref="EN48:FE48"/>
    <mergeCell ref="A49:AK49"/>
    <mergeCell ref="AL49:AX49"/>
    <mergeCell ref="AY49:BL49"/>
    <mergeCell ref="BM49:BZ49"/>
    <mergeCell ref="CA49:CN49"/>
    <mergeCell ref="CO49:DC49"/>
    <mergeCell ref="DD49:DR49"/>
    <mergeCell ref="DS49:EM49"/>
    <mergeCell ref="DD47:DR47"/>
    <mergeCell ref="DS47:EM47"/>
    <mergeCell ref="EN47:FE47"/>
    <mergeCell ref="A48:AK48"/>
    <mergeCell ref="AL48:AX48"/>
    <mergeCell ref="AY48:BL48"/>
    <mergeCell ref="BM48:BZ48"/>
    <mergeCell ref="CA48:CN48"/>
    <mergeCell ref="CO48:DC48"/>
    <mergeCell ref="DD48:DR48"/>
    <mergeCell ref="A47:AK47"/>
    <mergeCell ref="AL47:AX47"/>
    <mergeCell ref="AY47:BL47"/>
    <mergeCell ref="BM47:BZ47"/>
    <mergeCell ref="CA47:CN47"/>
    <mergeCell ref="CO47:DC47"/>
    <mergeCell ref="EN45:FE45"/>
    <mergeCell ref="A46:AK46"/>
    <mergeCell ref="AL46:AX46"/>
    <mergeCell ref="AY46:BL46"/>
    <mergeCell ref="BM46:BZ46"/>
    <mergeCell ref="CA46:CN46"/>
    <mergeCell ref="CO46:DC46"/>
    <mergeCell ref="DD46:DR46"/>
    <mergeCell ref="DS46:EM46"/>
    <mergeCell ref="EN46:FE46"/>
    <mergeCell ref="DS44:EM44"/>
    <mergeCell ref="EN44:FE44"/>
    <mergeCell ref="A45:AK45"/>
    <mergeCell ref="AL45:AX45"/>
    <mergeCell ref="AY45:BL45"/>
    <mergeCell ref="BM45:BZ45"/>
    <mergeCell ref="CA45:CN45"/>
    <mergeCell ref="CO45:DC45"/>
    <mergeCell ref="DD45:DR45"/>
    <mergeCell ref="DS45:EM45"/>
    <mergeCell ref="DD43:DR43"/>
    <mergeCell ref="DS43:EM43"/>
    <mergeCell ref="EN43:FE43"/>
    <mergeCell ref="A44:AK44"/>
    <mergeCell ref="AL44:AX44"/>
    <mergeCell ref="AY44:BL44"/>
    <mergeCell ref="BM44:BZ44"/>
    <mergeCell ref="CA44:CN44"/>
    <mergeCell ref="CO44:DC44"/>
    <mergeCell ref="DD44:DR44"/>
    <mergeCell ref="A43:AK43"/>
    <mergeCell ref="AL43:AX43"/>
    <mergeCell ref="AY43:BL43"/>
    <mergeCell ref="BM43:BZ43"/>
    <mergeCell ref="CA43:CN43"/>
    <mergeCell ref="CO43:DC43"/>
    <mergeCell ref="EN41:FE41"/>
    <mergeCell ref="A42:AK42"/>
    <mergeCell ref="AL42:AX42"/>
    <mergeCell ref="AY42:BL42"/>
    <mergeCell ref="BM42:BZ42"/>
    <mergeCell ref="CA42:CN42"/>
    <mergeCell ref="CO42:DC42"/>
    <mergeCell ref="DD42:DR42"/>
    <mergeCell ref="DS42:EM42"/>
    <mergeCell ref="EN42:FE42"/>
    <mergeCell ref="DS40:EM40"/>
    <mergeCell ref="EN40:FE40"/>
    <mergeCell ref="A41:AK41"/>
    <mergeCell ref="AL41:AX41"/>
    <mergeCell ref="AY41:BL41"/>
    <mergeCell ref="BM41:BZ41"/>
    <mergeCell ref="CA41:CN41"/>
    <mergeCell ref="CO41:DC41"/>
    <mergeCell ref="DD41:DR41"/>
    <mergeCell ref="DS41:EM41"/>
    <mergeCell ref="DD39:DR39"/>
    <mergeCell ref="DS39:EM39"/>
    <mergeCell ref="EN39:FE39"/>
    <mergeCell ref="A40:AK40"/>
    <mergeCell ref="AL40:AX40"/>
    <mergeCell ref="AY40:BL40"/>
    <mergeCell ref="BM40:BZ40"/>
    <mergeCell ref="CA40:CN40"/>
    <mergeCell ref="CO40:DC40"/>
    <mergeCell ref="DD40:DR40"/>
    <mergeCell ref="A39:AK39"/>
    <mergeCell ref="AL39:AX39"/>
    <mergeCell ref="AY39:BL39"/>
    <mergeCell ref="BM39:BZ39"/>
    <mergeCell ref="CA39:CN39"/>
    <mergeCell ref="CO39:DC39"/>
    <mergeCell ref="EN37:FE37"/>
    <mergeCell ref="A38:AK38"/>
    <mergeCell ref="AL38:AX38"/>
    <mergeCell ref="AY38:BL38"/>
    <mergeCell ref="BM38:BZ38"/>
    <mergeCell ref="CA38:CN38"/>
    <mergeCell ref="CO38:DC38"/>
    <mergeCell ref="DD38:DR38"/>
    <mergeCell ref="DS38:EM38"/>
    <mergeCell ref="EN38:FE38"/>
    <mergeCell ref="DS36:EM36"/>
    <mergeCell ref="EN36:FE36"/>
    <mergeCell ref="A37:AK37"/>
    <mergeCell ref="AL37:AX37"/>
    <mergeCell ref="AY37:BL37"/>
    <mergeCell ref="BM37:BZ37"/>
    <mergeCell ref="CA37:CN37"/>
    <mergeCell ref="CO37:DC37"/>
    <mergeCell ref="DD37:DR37"/>
    <mergeCell ref="DS37:EM37"/>
    <mergeCell ref="DD35:DR35"/>
    <mergeCell ref="DS35:EM35"/>
    <mergeCell ref="EN35:FE35"/>
    <mergeCell ref="A36:AK36"/>
    <mergeCell ref="AL36:AX36"/>
    <mergeCell ref="AY36:BL36"/>
    <mergeCell ref="BM36:BZ36"/>
    <mergeCell ref="CA36:CN36"/>
    <mergeCell ref="CO36:DC36"/>
    <mergeCell ref="DD36:DR36"/>
    <mergeCell ref="A35:AK35"/>
    <mergeCell ref="AL35:AX35"/>
    <mergeCell ref="AY35:BL35"/>
    <mergeCell ref="BM35:BZ35"/>
    <mergeCell ref="CA35:CN35"/>
    <mergeCell ref="CO35:DC35"/>
    <mergeCell ref="EN33:FE33"/>
    <mergeCell ref="A34:AK34"/>
    <mergeCell ref="AL34:AX34"/>
    <mergeCell ref="AY34:BL34"/>
    <mergeCell ref="BM34:BZ34"/>
    <mergeCell ref="CA34:CN34"/>
    <mergeCell ref="CO34:DC34"/>
    <mergeCell ref="DD34:DR34"/>
    <mergeCell ref="DS34:EM34"/>
    <mergeCell ref="EN34:FE34"/>
    <mergeCell ref="DS32:EM32"/>
    <mergeCell ref="EN32:FE32"/>
    <mergeCell ref="A33:AK33"/>
    <mergeCell ref="AL33:AX33"/>
    <mergeCell ref="AY33:BL33"/>
    <mergeCell ref="BM33:BZ33"/>
    <mergeCell ref="CA33:CN33"/>
    <mergeCell ref="CO33:DC33"/>
    <mergeCell ref="DD33:DR33"/>
    <mergeCell ref="DS33:EM33"/>
    <mergeCell ref="DD31:DR31"/>
    <mergeCell ref="DS31:EM31"/>
    <mergeCell ref="EN31:FE31"/>
    <mergeCell ref="A32:AK32"/>
    <mergeCell ref="AL32:AX32"/>
    <mergeCell ref="AY32:BL32"/>
    <mergeCell ref="BM32:BZ32"/>
    <mergeCell ref="CA32:CN32"/>
    <mergeCell ref="CO32:DC32"/>
    <mergeCell ref="DD32:DR32"/>
    <mergeCell ref="A31:AK31"/>
    <mergeCell ref="AL31:AX31"/>
    <mergeCell ref="AY31:BL31"/>
    <mergeCell ref="BM31:BZ31"/>
    <mergeCell ref="CA31:CN31"/>
    <mergeCell ref="CO31:DC31"/>
    <mergeCell ref="EN29:FE29"/>
    <mergeCell ref="A30:AK30"/>
    <mergeCell ref="AL30:AX30"/>
    <mergeCell ref="AY30:BL30"/>
    <mergeCell ref="BM30:BZ30"/>
    <mergeCell ref="CA30:CN30"/>
    <mergeCell ref="CO30:DC30"/>
    <mergeCell ref="DD30:DR30"/>
    <mergeCell ref="DS30:EM30"/>
    <mergeCell ref="EN30:FE30"/>
    <mergeCell ref="DS28:EM28"/>
    <mergeCell ref="EN28:FE28"/>
    <mergeCell ref="A29:AK29"/>
    <mergeCell ref="AL29:AX29"/>
    <mergeCell ref="AY29:BL29"/>
    <mergeCell ref="BM29:BZ29"/>
    <mergeCell ref="CA29:CN29"/>
    <mergeCell ref="CO29:DC29"/>
    <mergeCell ref="DD29:DR29"/>
    <mergeCell ref="DS29:EM29"/>
    <mergeCell ref="DD27:DR27"/>
    <mergeCell ref="DS27:EM27"/>
    <mergeCell ref="EN27:FE27"/>
    <mergeCell ref="A28:AK28"/>
    <mergeCell ref="AL28:AX28"/>
    <mergeCell ref="AY28:BL28"/>
    <mergeCell ref="BM28:BZ28"/>
    <mergeCell ref="CA28:CN28"/>
    <mergeCell ref="CO28:DC28"/>
    <mergeCell ref="DD28:DR28"/>
    <mergeCell ref="A27:AK27"/>
    <mergeCell ref="AL27:AX27"/>
    <mergeCell ref="AY27:BL27"/>
    <mergeCell ref="BM27:BZ27"/>
    <mergeCell ref="CA27:CN27"/>
    <mergeCell ref="CO27:DC27"/>
    <mergeCell ref="EN25:FE25"/>
    <mergeCell ref="A26:AK26"/>
    <mergeCell ref="AL26:AX26"/>
    <mergeCell ref="AY26:BL26"/>
    <mergeCell ref="BM26:BZ26"/>
    <mergeCell ref="CA26:CN26"/>
    <mergeCell ref="CO26:DC26"/>
    <mergeCell ref="DD26:DR26"/>
    <mergeCell ref="DS26:EM26"/>
    <mergeCell ref="EN26:FE26"/>
    <mergeCell ref="DS24:EM24"/>
    <mergeCell ref="EN24:FE24"/>
    <mergeCell ref="A25:AK25"/>
    <mergeCell ref="AL25:AX25"/>
    <mergeCell ref="AY25:BL25"/>
    <mergeCell ref="BM25:BZ25"/>
    <mergeCell ref="CA25:CN25"/>
    <mergeCell ref="CO25:DC25"/>
    <mergeCell ref="DD25:DR25"/>
    <mergeCell ref="DS25:EM25"/>
    <mergeCell ref="DD23:DR23"/>
    <mergeCell ref="DS23:EM23"/>
    <mergeCell ref="EN23:FE23"/>
    <mergeCell ref="A24:AK24"/>
    <mergeCell ref="AL24:AX24"/>
    <mergeCell ref="AY24:BL24"/>
    <mergeCell ref="BM24:BZ24"/>
    <mergeCell ref="CA24:CN24"/>
    <mergeCell ref="CO24:DC24"/>
    <mergeCell ref="DD24:DR24"/>
    <mergeCell ref="A23:AK23"/>
    <mergeCell ref="AL23:AX23"/>
    <mergeCell ref="AY23:BL23"/>
    <mergeCell ref="BM23:BZ23"/>
    <mergeCell ref="CA23:CN23"/>
    <mergeCell ref="CO23:DC23"/>
    <mergeCell ref="EN21:FE21"/>
    <mergeCell ref="A22:AK22"/>
    <mergeCell ref="AL22:AX22"/>
    <mergeCell ref="AY22:BL22"/>
    <mergeCell ref="BM22:BZ22"/>
    <mergeCell ref="CA22:CN22"/>
    <mergeCell ref="CO22:DC22"/>
    <mergeCell ref="DD22:DR22"/>
    <mergeCell ref="DS22:EM22"/>
    <mergeCell ref="EN22:FE22"/>
    <mergeCell ref="DS20:EM20"/>
    <mergeCell ref="EN20:FE20"/>
    <mergeCell ref="A21:AK21"/>
    <mergeCell ref="AL21:AX21"/>
    <mergeCell ref="AY21:BL21"/>
    <mergeCell ref="BM21:BZ21"/>
    <mergeCell ref="CA21:CN21"/>
    <mergeCell ref="CO21:DC21"/>
    <mergeCell ref="DD21:DR21"/>
    <mergeCell ref="DS21:EM21"/>
    <mergeCell ref="DD19:DR19"/>
    <mergeCell ref="DS19:EM19"/>
    <mergeCell ref="EN19:FE19"/>
    <mergeCell ref="A20:AK20"/>
    <mergeCell ref="AL20:AX20"/>
    <mergeCell ref="AY20:BL20"/>
    <mergeCell ref="BM20:BZ20"/>
    <mergeCell ref="CA20:CN20"/>
    <mergeCell ref="CO20:DC20"/>
    <mergeCell ref="DD20:DR20"/>
    <mergeCell ref="A19:AK19"/>
    <mergeCell ref="AL19:AX19"/>
    <mergeCell ref="AY19:BL19"/>
    <mergeCell ref="BM19:BZ19"/>
    <mergeCell ref="CA19:CN19"/>
    <mergeCell ref="CO19:DC19"/>
    <mergeCell ref="EN17:FE17"/>
    <mergeCell ref="A18:AK18"/>
    <mergeCell ref="AL18:AX18"/>
    <mergeCell ref="AY18:BL18"/>
    <mergeCell ref="BM18:BZ18"/>
    <mergeCell ref="CA18:CN18"/>
    <mergeCell ref="CO18:DC18"/>
    <mergeCell ref="DD18:DR18"/>
    <mergeCell ref="DS18:EM18"/>
    <mergeCell ref="EN18:FE18"/>
    <mergeCell ref="DS16:EM16"/>
    <mergeCell ref="EN16:FE16"/>
    <mergeCell ref="A17:AK17"/>
    <mergeCell ref="AL17:AX17"/>
    <mergeCell ref="AY17:BL17"/>
    <mergeCell ref="BM17:BZ17"/>
    <mergeCell ref="CA17:CN17"/>
    <mergeCell ref="CO17:DC17"/>
    <mergeCell ref="DD17:DR17"/>
    <mergeCell ref="DS17:EM17"/>
    <mergeCell ref="DD15:DR15"/>
    <mergeCell ref="DS15:EM15"/>
    <mergeCell ref="EN15:FE15"/>
    <mergeCell ref="A16:AK16"/>
    <mergeCell ref="AL16:AX16"/>
    <mergeCell ref="AY16:BL16"/>
    <mergeCell ref="BM16:BZ16"/>
    <mergeCell ref="CA16:CN16"/>
    <mergeCell ref="CO16:DC16"/>
    <mergeCell ref="DD16:DR16"/>
    <mergeCell ref="A15:AK15"/>
    <mergeCell ref="AL15:AX15"/>
    <mergeCell ref="AY15:BL15"/>
    <mergeCell ref="BM15:BZ15"/>
    <mergeCell ref="CA15:CN15"/>
    <mergeCell ref="CO15:DC15"/>
    <mergeCell ref="EN13:FE13"/>
    <mergeCell ref="A14:AK14"/>
    <mergeCell ref="AL14:AX14"/>
    <mergeCell ref="AY14:BL14"/>
    <mergeCell ref="BM14:BZ14"/>
    <mergeCell ref="CA14:CN14"/>
    <mergeCell ref="CO14:DC14"/>
    <mergeCell ref="DD14:DR14"/>
    <mergeCell ref="DS14:EM14"/>
    <mergeCell ref="EN14:FE14"/>
    <mergeCell ref="DS12:EM12"/>
    <mergeCell ref="EN12:FE12"/>
    <mergeCell ref="A13:AK13"/>
    <mergeCell ref="AL13:AX13"/>
    <mergeCell ref="AY13:BL13"/>
    <mergeCell ref="BM13:BZ13"/>
    <mergeCell ref="CA13:CN13"/>
    <mergeCell ref="CO13:DC13"/>
    <mergeCell ref="DD13:DR13"/>
    <mergeCell ref="DS13:EM13"/>
    <mergeCell ref="DD11:DR11"/>
    <mergeCell ref="DS11:EM11"/>
    <mergeCell ref="EN11:FE11"/>
    <mergeCell ref="A12:AK12"/>
    <mergeCell ref="AL12:AX12"/>
    <mergeCell ref="AY12:BL12"/>
    <mergeCell ref="BM12:BZ12"/>
    <mergeCell ref="CA12:CN12"/>
    <mergeCell ref="CO12:DC12"/>
    <mergeCell ref="DD12:DR12"/>
    <mergeCell ref="A11:AK11"/>
    <mergeCell ref="AL11:AX11"/>
    <mergeCell ref="AY11:BL11"/>
    <mergeCell ref="BM11:BZ11"/>
    <mergeCell ref="CA11:CN11"/>
    <mergeCell ref="CO11:DC11"/>
    <mergeCell ref="EN9:FE9"/>
    <mergeCell ref="A10:AK10"/>
    <mergeCell ref="AL10:AX10"/>
    <mergeCell ref="AY10:BL10"/>
    <mergeCell ref="BM10:BZ10"/>
    <mergeCell ref="CA10:CN10"/>
    <mergeCell ref="CO10:DC10"/>
    <mergeCell ref="DD10:DR10"/>
    <mergeCell ref="DS10:EM10"/>
    <mergeCell ref="EN10:FE10"/>
    <mergeCell ref="DS8:EM8"/>
    <mergeCell ref="EN8:FE8"/>
    <mergeCell ref="A9:AK9"/>
    <mergeCell ref="AL9:AX9"/>
    <mergeCell ref="AY9:BL9"/>
    <mergeCell ref="BM9:BZ9"/>
    <mergeCell ref="CA9:CN9"/>
    <mergeCell ref="CO9:DC9"/>
    <mergeCell ref="DD9:DR9"/>
    <mergeCell ref="DS9:EM9"/>
    <mergeCell ref="DD7:DR7"/>
    <mergeCell ref="DS7:EM7"/>
    <mergeCell ref="EN7:FE7"/>
    <mergeCell ref="A8:AK8"/>
    <mergeCell ref="AL8:AX8"/>
    <mergeCell ref="AY8:BL8"/>
    <mergeCell ref="BM8:BZ8"/>
    <mergeCell ref="CA8:CN8"/>
    <mergeCell ref="CO8:DC8"/>
    <mergeCell ref="DD8:DR8"/>
    <mergeCell ref="A7:AK7"/>
    <mergeCell ref="AL7:AX7"/>
    <mergeCell ref="AY7:BL7"/>
    <mergeCell ref="BM7:BZ7"/>
    <mergeCell ref="CA7:CN7"/>
    <mergeCell ref="CO7:DC7"/>
    <mergeCell ref="FF5:FH5"/>
    <mergeCell ref="A6:AK6"/>
    <mergeCell ref="AL6:AX6"/>
    <mergeCell ref="AY6:BL6"/>
    <mergeCell ref="BM6:BZ6"/>
    <mergeCell ref="CA6:CN6"/>
    <mergeCell ref="CO6:DC6"/>
    <mergeCell ref="DD6:DR6"/>
    <mergeCell ref="DS6:EM6"/>
    <mergeCell ref="EN6:FE6"/>
    <mergeCell ref="EN4:FE4"/>
    <mergeCell ref="A5:AK5"/>
    <mergeCell ref="AL5:AX5"/>
    <mergeCell ref="AY5:BL5"/>
    <mergeCell ref="BM5:BZ5"/>
    <mergeCell ref="CA5:CN5"/>
    <mergeCell ref="CO5:DC5"/>
    <mergeCell ref="DD5:DR5"/>
    <mergeCell ref="DS5:EM5"/>
    <mergeCell ref="EN5:FE5"/>
    <mergeCell ref="B1:FD1"/>
    <mergeCell ref="A3:AK4"/>
    <mergeCell ref="AL3:AX4"/>
    <mergeCell ref="AY3:BL4"/>
    <mergeCell ref="BM3:BZ4"/>
    <mergeCell ref="CA3:CN4"/>
    <mergeCell ref="CO3:DC4"/>
    <mergeCell ref="DD3:DR4"/>
    <mergeCell ref="DS3:FE3"/>
    <mergeCell ref="DS4:EM4"/>
    <mergeCell ref="FK107:FQ107"/>
    <mergeCell ref="B231:AK231"/>
    <mergeCell ref="AL231:AX231"/>
    <mergeCell ref="AY231:BL231"/>
    <mergeCell ref="BM231:BZ231"/>
    <mergeCell ref="CA231:CN231"/>
    <mergeCell ref="CO231:DC231"/>
    <mergeCell ref="DD231:DR231"/>
    <mergeCell ref="DS231:EM231"/>
    <mergeCell ref="EN231:FE231"/>
    <mergeCell ref="B172:AK172"/>
    <mergeCell ref="AL172:AX172"/>
    <mergeCell ref="AY172:BL172"/>
    <mergeCell ref="BM172:BZ172"/>
    <mergeCell ref="CA172:CN172"/>
    <mergeCell ref="CO172:DC172"/>
    <mergeCell ref="DD172:DR172"/>
    <mergeCell ref="DS172:EM172"/>
    <mergeCell ref="EN172:FE172"/>
    <mergeCell ref="FI266:FM266"/>
    <mergeCell ref="B292:AK292"/>
    <mergeCell ref="AL292:AX292"/>
    <mergeCell ref="AY292:BL292"/>
    <mergeCell ref="BM292:BZ292"/>
    <mergeCell ref="CA292:CN292"/>
    <mergeCell ref="CO292:DC292"/>
    <mergeCell ref="DD292:DR292"/>
    <mergeCell ref="DS292:EM292"/>
    <mergeCell ref="B206:AK206"/>
    <mergeCell ref="AL206:AX206"/>
    <mergeCell ref="AY206:BL206"/>
    <mergeCell ref="BM206:BZ206"/>
    <mergeCell ref="CA206:CN206"/>
    <mergeCell ref="CO206:DC206"/>
    <mergeCell ref="DD206:DR206"/>
    <mergeCell ref="DS206:EM206"/>
    <mergeCell ref="EN206:FE206"/>
    <mergeCell ref="B204:AK204"/>
    <mergeCell ref="AL204:AX204"/>
    <mergeCell ref="AY204:BL204"/>
    <mergeCell ref="BM204:BZ204"/>
    <mergeCell ref="CA204:CN204"/>
    <mergeCell ref="CO204:DC204"/>
    <mergeCell ref="DD204:DR204"/>
    <mergeCell ref="DS204:EM204"/>
    <mergeCell ref="EN204:FE204"/>
    <mergeCell ref="B304:AK304"/>
    <mergeCell ref="AL304:AX304"/>
    <mergeCell ref="AY304:BL304"/>
    <mergeCell ref="BM304:BZ304"/>
    <mergeCell ref="CA304:CN304"/>
    <mergeCell ref="CO304:DC304"/>
    <mergeCell ref="DD304:DR304"/>
    <mergeCell ref="DS304:EM304"/>
    <mergeCell ref="B309:AK309"/>
    <mergeCell ref="AL309:AX309"/>
    <mergeCell ref="AY309:BL309"/>
    <mergeCell ref="BM309:BZ309"/>
    <mergeCell ref="CA309:CN309"/>
    <mergeCell ref="CO309:DC309"/>
    <mergeCell ref="DD309:DR309"/>
    <mergeCell ref="DS309:EM309"/>
    <mergeCell ref="B310:AK310"/>
    <mergeCell ref="AL310:AX310"/>
    <mergeCell ref="AY310:BL310"/>
    <mergeCell ref="BM310:BZ310"/>
    <mergeCell ref="CA310:CN310"/>
    <mergeCell ref="CO310:DC310"/>
    <mergeCell ref="DD310:DR310"/>
    <mergeCell ref="DS310:EM310"/>
    <mergeCell ref="B311:AK311"/>
    <mergeCell ref="AL311:AX311"/>
    <mergeCell ref="AY311:BL311"/>
    <mergeCell ref="BM311:BZ311"/>
    <mergeCell ref="CA311:CN311"/>
    <mergeCell ref="CO311:DC311"/>
    <mergeCell ref="DD311:DR311"/>
    <mergeCell ref="DS311:EM311"/>
    <mergeCell ref="B301:AK301"/>
    <mergeCell ref="AL301:AX301"/>
    <mergeCell ref="AY301:BL301"/>
    <mergeCell ref="BM301:BZ301"/>
    <mergeCell ref="CA301:CN301"/>
    <mergeCell ref="CO301:DC301"/>
    <mergeCell ref="DD301:DR301"/>
    <mergeCell ref="DS301:EM301"/>
    <mergeCell ref="B302:AK302"/>
    <mergeCell ref="AL302:AX302"/>
    <mergeCell ref="AY302:BL302"/>
    <mergeCell ref="BM302:BZ302"/>
    <mergeCell ref="CA302:CN302"/>
    <mergeCell ref="CO302:DC302"/>
    <mergeCell ref="DD302:DR302"/>
    <mergeCell ref="DS302:EM302"/>
    <mergeCell ref="B303:AK303"/>
    <mergeCell ref="AL303:AX303"/>
    <mergeCell ref="AY303:BL303"/>
    <mergeCell ref="BM303:BZ303"/>
    <mergeCell ref="CA303:CN303"/>
    <mergeCell ref="CO303:DC303"/>
    <mergeCell ref="DD303:DR303"/>
    <mergeCell ref="DS303:EM303"/>
    <mergeCell ref="EN304:FE304"/>
    <mergeCell ref="B315:AK315"/>
    <mergeCell ref="AL315:AX315"/>
    <mergeCell ref="AY315:BL315"/>
    <mergeCell ref="BM315:BZ315"/>
    <mergeCell ref="CA315:CN315"/>
    <mergeCell ref="CO315:DC315"/>
    <mergeCell ref="DD315:DR315"/>
    <mergeCell ref="DS315:EM315"/>
    <mergeCell ref="EN315:FE315"/>
    <mergeCell ref="B307:AK307"/>
    <mergeCell ref="AL307:AX307"/>
    <mergeCell ref="AY307:BL307"/>
    <mergeCell ref="BM307:BZ307"/>
    <mergeCell ref="CA307:CN307"/>
    <mergeCell ref="CO307:DC307"/>
    <mergeCell ref="DD307:DR307"/>
    <mergeCell ref="DS307:EM307"/>
    <mergeCell ref="EN307:FE307"/>
    <mergeCell ref="B308:AK308"/>
    <mergeCell ref="AL308:AX308"/>
    <mergeCell ref="AY308:BL308"/>
    <mergeCell ref="BM308:BZ308"/>
    <mergeCell ref="CA308:CN308"/>
    <mergeCell ref="CO308:DC308"/>
    <mergeCell ref="DD308:DR308"/>
    <mergeCell ref="DS308:EM308"/>
    <mergeCell ref="EN308:FE308"/>
    <mergeCell ref="B297:AK297"/>
    <mergeCell ref="AL297:AX297"/>
    <mergeCell ref="AY297:BL297"/>
    <mergeCell ref="BM297:BZ297"/>
    <mergeCell ref="CA297:CN297"/>
    <mergeCell ref="CO297:DC297"/>
    <mergeCell ref="DD297:DR297"/>
    <mergeCell ref="DS297:EM297"/>
    <mergeCell ref="EN297:FE297"/>
    <mergeCell ref="B123:AK123"/>
    <mergeCell ref="AL123:AX123"/>
    <mergeCell ref="AY123:BL123"/>
    <mergeCell ref="BM123:BZ123"/>
    <mergeCell ref="CA123:CN123"/>
    <mergeCell ref="CO123:DC123"/>
    <mergeCell ref="DD123:DR123"/>
    <mergeCell ref="DS123:EM123"/>
    <mergeCell ref="EN123:FE123"/>
    <mergeCell ref="B140:AK140"/>
    <mergeCell ref="AL140:AX140"/>
    <mergeCell ref="AY140:BL140"/>
    <mergeCell ref="BM140:BZ140"/>
    <mergeCell ref="CA140:CN140"/>
    <mergeCell ref="CO140:DC140"/>
    <mergeCell ref="DD140:DR140"/>
    <mergeCell ref="DS140:EM140"/>
    <mergeCell ref="EN140:FE140"/>
    <mergeCell ref="B141:AK141"/>
    <mergeCell ref="AL141:AX141"/>
    <mergeCell ref="AY141:BL141"/>
    <mergeCell ref="BM141:BZ141"/>
    <mergeCell ref="CA141:CN141"/>
    <mergeCell ref="CO141:DC141"/>
    <mergeCell ref="DD141:DR141"/>
    <mergeCell ref="DS141:EM141"/>
    <mergeCell ref="EN141:FE141"/>
    <mergeCell ref="A104:AK104"/>
    <mergeCell ref="AL104:AX104"/>
    <mergeCell ref="AY104:BL104"/>
    <mergeCell ref="BM104:BZ104"/>
    <mergeCell ref="CA104:CN104"/>
    <mergeCell ref="CO104:DC104"/>
    <mergeCell ref="DD104:DR104"/>
    <mergeCell ref="DS104:EM104"/>
    <mergeCell ref="EN104:FE104"/>
    <mergeCell ref="A105:AK105"/>
    <mergeCell ref="AL105:AX105"/>
    <mergeCell ref="AY105:BL105"/>
    <mergeCell ref="BM105:BZ105"/>
    <mergeCell ref="CA105:CN105"/>
    <mergeCell ref="CO105:DC105"/>
    <mergeCell ref="DD105:DR105"/>
    <mergeCell ref="DS105:EM105"/>
    <mergeCell ref="EN105:FE105"/>
    <mergeCell ref="B298:AK298"/>
    <mergeCell ref="AL298:AX298"/>
    <mergeCell ref="AY298:BL298"/>
    <mergeCell ref="BM298:BZ298"/>
    <mergeCell ref="CA298:CN298"/>
    <mergeCell ref="CO298:DC298"/>
    <mergeCell ref="DD298:DR298"/>
    <mergeCell ref="DS298:EM298"/>
    <mergeCell ref="EN298:FE298"/>
    <mergeCell ref="B299:AK299"/>
    <mergeCell ref="AL299:AX299"/>
    <mergeCell ref="AY299:BL299"/>
    <mergeCell ref="BM299:BZ299"/>
    <mergeCell ref="CA299:CN299"/>
    <mergeCell ref="CO299:DC299"/>
    <mergeCell ref="DD299:DR299"/>
    <mergeCell ref="DS299:EM299"/>
    <mergeCell ref="EN299:FE299"/>
    <mergeCell ref="B305:AK305"/>
    <mergeCell ref="AL305:AX305"/>
    <mergeCell ref="AY305:BL305"/>
    <mergeCell ref="BM305:BZ305"/>
    <mergeCell ref="CA305:CN305"/>
    <mergeCell ref="CO305:DC305"/>
    <mergeCell ref="DD305:DR305"/>
    <mergeCell ref="DS305:EM305"/>
    <mergeCell ref="EN305:FE305"/>
    <mergeCell ref="B306:AK306"/>
    <mergeCell ref="AL306:AX306"/>
    <mergeCell ref="AY306:BL306"/>
    <mergeCell ref="BM306:BZ306"/>
    <mergeCell ref="CA306:CN306"/>
    <mergeCell ref="CO306:DC306"/>
    <mergeCell ref="DD306:DR306"/>
    <mergeCell ref="DS306:EM306"/>
    <mergeCell ref="EN306:FE306"/>
  </mergeCells>
  <printOptions/>
  <pageMargins left="0.25833333333333336" right="0.07847222222222222" top="0.28402777777777777" bottom="0.07847222222222222" header="0.5118055555555555" footer="0.5118055555555555"/>
  <pageSetup fitToHeight="4" fitToWidth="1" horizontalDpi="300" verticalDpi="300" orientation="portrait" paperSize="9" scale="62" r:id="rId1"/>
  <rowBreaks count="4" manualBreakCount="4">
    <brk id="49" max="255" man="1"/>
    <brk id="133" max="255" man="1"/>
    <brk id="194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SP2</cp:lastModifiedBy>
  <cp:lastPrinted>2013-02-05T07:05:23Z</cp:lastPrinted>
  <dcterms:created xsi:type="dcterms:W3CDTF">2013-01-24T13:54:45Z</dcterms:created>
  <dcterms:modified xsi:type="dcterms:W3CDTF">2013-05-27T09:56:37Z</dcterms:modified>
  <cp:category/>
  <cp:version/>
  <cp:contentType/>
  <cp:contentStatus/>
</cp:coreProperties>
</file>